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стр.1(3)" sheetId="1" r:id="rId1"/>
    <sheet name="стр.1" sheetId="2" r:id="rId2"/>
    <sheet name="стр.1 (2)" sheetId="3" r:id="rId3"/>
    <sheet name="прил.№1" sheetId="4" r:id="rId4"/>
    <sheet name="прил.№2" sheetId="5" r:id="rId5"/>
    <sheet name="прил.№3" sheetId="6" r:id="rId6"/>
    <sheet name="прил.№4" sheetId="7" r:id="rId7"/>
    <sheet name="прил.№5" sheetId="8" r:id="rId8"/>
  </sheets>
  <externalReferences>
    <externalReference r:id="rId11"/>
  </externalReferences>
  <definedNames>
    <definedName name="TABLE" localSheetId="6">'прил.№4'!#REF!</definedName>
    <definedName name="TABLE" localSheetId="7">'прил.№5'!#REF!</definedName>
    <definedName name="TABLE" localSheetId="1">'стр.1'!#REF!</definedName>
    <definedName name="TABLE" localSheetId="2">'стр.1 (2)'!#REF!</definedName>
    <definedName name="TABLE_2" localSheetId="6">'прил.№4'!#REF!</definedName>
    <definedName name="TABLE_2" localSheetId="7">'прил.№5'!#REF!</definedName>
    <definedName name="TABLE_2" localSheetId="1">'стр.1'!#REF!</definedName>
    <definedName name="TABLE_2" localSheetId="2">'стр.1 (2)'!#REF!</definedName>
    <definedName name="_xlnm.Print_Area" localSheetId="6">'прил.№4'!$A$1:$DA$28</definedName>
    <definedName name="_xlnm.Print_Area" localSheetId="7">'прил.№5'!$A$1:$DA$28</definedName>
    <definedName name="_xlnm.Print_Area" localSheetId="1">'стр.1'!$A$1:$DA$15</definedName>
    <definedName name="_xlnm.Print_Area" localSheetId="2">'стр.1 (2)'!$A$1:$DA$20</definedName>
  </definedNames>
  <calcPr fullCalcOnLoad="1"/>
</workbook>
</file>

<file path=xl/sharedStrings.xml><?xml version="1.0" encoding="utf-8"?>
<sst xmlns="http://schemas.openxmlformats.org/spreadsheetml/2006/main" count="365" uniqueCount="176">
  <si>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</si>
  <si>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</si>
  <si>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</si>
  <si>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</si>
  <si>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</si>
  <si>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</si>
  <si>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</si>
  <si>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</si>
  <si>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</si>
  <si>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</si>
  <si>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</si>
  <si>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</si>
  <si>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</si>
  <si>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</si>
  <si>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</si>
  <si>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</si>
  <si>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</si>
  <si>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</si>
  <si>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</si>
  <si>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</si>
  <si>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</si>
  <si>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</si>
  <si>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</si>
  <si>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</si>
  <si>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</si>
  <si>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</si>
  <si>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</si>
  <si>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</si>
  <si>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</si>
  <si>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</si>
  <si>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</si>
  <si>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</si>
  <si>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</si>
  <si>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</si>
  <si>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</si>
  <si>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</si>
  <si>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</si>
  <si>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</si>
  <si>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</si>
  <si>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</si>
  <si>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</si>
  <si>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</si>
  <si>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</si>
  <si>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</si>
  <si>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</si>
  <si>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</si>
  <si>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</si>
  <si>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</si>
  <si>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</si>
  <si>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</si>
  <si>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</si>
  <si>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</si>
  <si>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</si>
  <si>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</si>
  <si>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</si>
  <si>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(рекомендуемый образец)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</si>
  <si>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</si>
  <si>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</si>
  <si>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</si>
  <si>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</si>
  <si>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</si>
  <si>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</t>
  </si>
  <si>
    <t>N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</si>
  <si>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</si>
  <si>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</si>
  <si>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</si>
  <si>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</si>
  <si>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</si>
  <si>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</si>
  <si>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</si>
  <si>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</si>
  <si>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</si>
  <si>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</si>
  <si>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</si>
  <si>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</si>
  <si>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</si>
  <si>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</si>
  <si>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</si>
  <si>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</si>
  <si>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</si>
  <si>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</si>
  <si>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</si>
  <si>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</si>
  <si>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</si>
  <si>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</si>
  <si>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</si>
  <si>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</si>
  <si>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</si>
  <si>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</si>
  <si>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</si>
  <si>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</si>
  <si>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</si>
  <si>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</si>
  <si>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</si>
  <si>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</si>
  <si>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</si>
  <si>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</si>
  <si>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</si>
  <si>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</si>
  <si>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</si>
  <si>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</si>
  <si>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</si>
  <si>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</si>
  <si>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</si>
  <si>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</si>
  <si>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</si>
  <si>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</si>
  <si>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</si>
  <si>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</si>
  <si>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Приложение N 2</t>
  </si>
  <si>
    <t>на выполнение мероприятий по технологическому</t>
  </si>
  <si>
    <t>присоединению, предусмотренным подпунктами "а" и "в"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</si>
  <si>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</si>
  <si>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Calibri"/>
        <family val="2"/>
      </rPr>
      <t>1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</si>
  <si>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</si>
  <si>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</si>
  <si>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</si>
  <si>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</si>
  <si>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</si>
  <si>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</si>
  <si>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Приложение N 3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</si>
  <si>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</si>
  <si>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</si>
  <si>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</si>
  <si>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</si>
  <si>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(выполняется отдельно по мероприятиям, предусмотренным</t>
  </si>
  <si>
    <t>Показатели</t>
  </si>
  <si>
    <t>Данные за предыдущий период регулирования (n-2)</t>
  </si>
  <si>
    <t>Данные за год (n-3), предшествующий предыдущему периоду регулирования</t>
  </si>
  <si>
    <t>Данные за год (n-4), предшествующий году (n-3)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</si>
  <si>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</si>
  <si>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</si>
  <si>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</si>
  <si>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</si>
  <si>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</si>
  <si>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</si>
  <si>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</si>
  <si>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</si>
  <si>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</si>
  <si>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</si>
  <si>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</si>
  <si>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</si>
  <si>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</si>
  <si>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</si>
  <si>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</si>
  <si>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</si>
  <si>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</si>
  <si>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</si>
  <si>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</si>
  <si>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</si>
  <si>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</si>
  <si>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</si>
  <si>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</si>
  <si>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</si>
  <si>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</si>
  <si>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</si>
  <si>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</si>
  <si>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</si>
  <si>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</si>
  <si>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</si>
  <si>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</si>
  <si>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</si>
  <si>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</si>
  <si>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</si>
  <si>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</si>
  <si>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</si>
  <si>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</si>
  <si>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r>
      <t>подпунктами "а"</t>
    </r>
    <r>
      <rPr>
        <b/>
        <sz val="11"/>
        <rFont val="Calibri"/>
        <family val="2"/>
      </rPr>
      <t xml:space="preserve"> и </t>
    </r>
    <r>
      <rPr>
        <b/>
        <sz val="11"/>
        <color indexed="12"/>
        <rFont val="Calibri"/>
        <family val="2"/>
      </rPr>
      <t>"в" пункта 16</t>
    </r>
    <r>
      <rPr>
        <b/>
        <sz val="11"/>
        <rFont val="Calibri"/>
        <family val="2"/>
      </rPr>
      <t xml:space="preserve"> Методических указаний)</t>
    </r>
  </si>
  <si>
    <t>информацию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</si>
  <si>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пункта 16 Методических указаний, за 2016 год</t>
  </si>
  <si>
    <t>за 2016-2018 год</t>
  </si>
  <si>
    <t>руб.</t>
  </si>
  <si>
    <t xml:space="preserve"> -2016 (до 15 кВт)</t>
  </si>
  <si>
    <t xml:space="preserve"> -2016 (свыше 15 кВт)</t>
  </si>
  <si>
    <t xml:space="preserve"> -2017 (до 15 кВт)</t>
  </si>
  <si>
    <t xml:space="preserve"> -2017 (свыше 15 кВт)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</si>
</sst>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vertAlign val="subscript"/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9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5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Border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center" wrapText="1"/>
    </xf>
    <xf numFmtId="0" fontId="10" fillId="33" borderId="13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8;&#1090;&#1086;&#1095;&#1082;&#1072;%20&#1087;&#1086;&#1076;&#1082;&#1083;&#1102;&#1095;&#1077;&#1085;&#1080;&#1077;%20&#1082;%20&#1101;&#1083;.&#1089;&#1077;&#1090;&#1103;&#1084;%202017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TDSheet"/>
    </sheetNames>
    <sheetDataSet>
      <sheetData sheetId="1">
        <row r="108">
          <cell r="L108">
            <v>52717.7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00390625" defaultRowHeight="12.75"/>
  <cols>
    <col min="3" max="3" width="12.875" style="0" customWidth="1"/>
    <col min="4" max="4" width="19.625" style="0" customWidth="1"/>
    <col min="5" max="5" width="22.75390625" style="0" customWidth="1"/>
  </cols>
  <sheetData>
    <row r="1" spans="1:5" ht="144.75" customHeight="1">
      <c r="A1" s="31" t="s">
        <v>168</v>
      </c>
      <c r="B1" s="31"/>
      <c r="C1" s="31"/>
      <c r="D1" s="31"/>
      <c r="E1" s="3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">
      <selection activeCell="CF16" sqref="CF1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8" t="s">
        <v>0</v>
      </c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ht="3" customHeight="1"/>
    <row r="4" spans="69:105" s="3" customFormat="1" ht="24" customHeight="1">
      <c r="BQ4" s="37" t="s">
        <v>1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6" ht="15.75">
      <c r="DA6" s="5" t="s">
        <v>2</v>
      </c>
    </row>
    <row r="8" spans="1:105" s="4" customFormat="1" ht="16.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40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2" spans="1:105" s="2" customFormat="1" ht="93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5"/>
      <c r="BJ12" s="41" t="s">
        <v>10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3"/>
      <c r="CF12" s="41" t="s">
        <v>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2" customFormat="1" ht="27" customHeight="1">
      <c r="A13" s="35" t="s">
        <v>3</v>
      </c>
      <c r="B13" s="35"/>
      <c r="C13" s="35"/>
      <c r="D13" s="35"/>
      <c r="E13" s="35"/>
      <c r="F13" s="36" t="s">
        <v>11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2" t="s">
        <v>70</v>
      </c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4"/>
      <c r="CF13" s="33" t="s">
        <v>70</v>
      </c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s="2" customFormat="1" ht="40.5" customHeight="1">
      <c r="A14" s="35" t="s">
        <v>4</v>
      </c>
      <c r="B14" s="35"/>
      <c r="C14" s="35"/>
      <c r="D14" s="35"/>
      <c r="E14" s="35"/>
      <c r="F14" s="36" t="s">
        <v>13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2" t="s">
        <v>70</v>
      </c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4"/>
      <c r="CF14" s="33" t="s">
        <v>70</v>
      </c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s="2" customFormat="1" ht="27" customHeight="1">
      <c r="A15" s="35" t="s">
        <v>5</v>
      </c>
      <c r="B15" s="35"/>
      <c r="C15" s="35"/>
      <c r="D15" s="35"/>
      <c r="E15" s="35"/>
      <c r="F15" s="36" t="s">
        <v>12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2" t="s">
        <v>70</v>
      </c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4"/>
      <c r="CF15" s="33" t="s">
        <v>70</v>
      </c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</sheetData>
  <sheetProtection/>
  <mergeCells count="19"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F18" sqref="CF18:DA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38" t="s">
        <v>0</v>
      </c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ht="3" customHeight="1"/>
    <row r="4" spans="69:105" s="3" customFormat="1" ht="24" customHeight="1">
      <c r="BQ4" s="37" t="s">
        <v>1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6" ht="15.75">
      <c r="DA6" s="5" t="s">
        <v>2</v>
      </c>
    </row>
    <row r="8" spans="1:105" s="4" customFormat="1" ht="16.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40" t="s">
        <v>15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2" spans="1:105" s="2" customFormat="1" ht="145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  <c r="AN12" s="41" t="s">
        <v>16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3"/>
      <c r="BJ12" s="41" t="s">
        <v>17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3"/>
      <c r="CF12" s="41" t="s">
        <v>18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2" customFormat="1" ht="27.75" customHeight="1">
      <c r="A13" s="35" t="s">
        <v>3</v>
      </c>
      <c r="B13" s="35"/>
      <c r="C13" s="35"/>
      <c r="D13" s="35"/>
      <c r="E13" s="35"/>
      <c r="F13" s="36" t="s">
        <v>19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2" t="s">
        <v>70</v>
      </c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4"/>
      <c r="BJ13" s="32" t="s">
        <v>70</v>
      </c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4"/>
      <c r="CF13" s="33" t="s">
        <v>70</v>
      </c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s="2" customFormat="1" ht="15" customHeight="1">
      <c r="A14" s="35"/>
      <c r="B14" s="35"/>
      <c r="C14" s="35"/>
      <c r="D14" s="35"/>
      <c r="E14" s="35"/>
      <c r="F14" s="36" t="s">
        <v>20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2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4"/>
      <c r="BJ14" s="32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4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s="2" customFormat="1" ht="15" customHeight="1">
      <c r="A15" s="35"/>
      <c r="B15" s="35"/>
      <c r="C15" s="35"/>
      <c r="D15" s="35"/>
      <c r="E15" s="35"/>
      <c r="F15" s="36" t="s">
        <v>21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2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4"/>
      <c r="BJ15" s="32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4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spans="1:105" s="2" customFormat="1" ht="15" customHeight="1">
      <c r="A16" s="35"/>
      <c r="B16" s="35"/>
      <c r="C16" s="35"/>
      <c r="D16" s="35"/>
      <c r="E16" s="35"/>
      <c r="F16" s="36" t="s">
        <v>22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2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4"/>
      <c r="BJ16" s="32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4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</row>
    <row r="17" spans="1:105" s="2" customFormat="1" ht="27.75" customHeight="1">
      <c r="A17" s="35" t="s">
        <v>4</v>
      </c>
      <c r="B17" s="35"/>
      <c r="C17" s="35"/>
      <c r="D17" s="35"/>
      <c r="E17" s="35"/>
      <c r="F17" s="36" t="s">
        <v>23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2" t="s">
        <v>70</v>
      </c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4"/>
      <c r="BJ17" s="32" t="s">
        <v>70</v>
      </c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4"/>
      <c r="CF17" s="33" t="s">
        <v>70</v>
      </c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s="2" customFormat="1" ht="15" customHeight="1">
      <c r="A18" s="35"/>
      <c r="B18" s="35"/>
      <c r="C18" s="35"/>
      <c r="D18" s="35"/>
      <c r="E18" s="35"/>
      <c r="F18" s="36" t="s">
        <v>20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2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4"/>
      <c r="BJ18" s="32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4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 s="2" customFormat="1" ht="15" customHeight="1">
      <c r="A19" s="35"/>
      <c r="B19" s="35"/>
      <c r="C19" s="35"/>
      <c r="D19" s="35"/>
      <c r="E19" s="35"/>
      <c r="F19" s="36" t="s">
        <v>21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2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4"/>
      <c r="BJ19" s="32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4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</row>
    <row r="20" spans="1:105" s="2" customFormat="1" ht="15" customHeight="1">
      <c r="A20" s="35"/>
      <c r="B20" s="35"/>
      <c r="C20" s="35"/>
      <c r="D20" s="35"/>
      <c r="E20" s="35"/>
      <c r="F20" s="36" t="s">
        <v>22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2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4"/>
      <c r="BJ20" s="32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4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22" sqref="C22"/>
    </sheetView>
  </sheetViews>
  <sheetFormatPr defaultColWidth="9.00390625" defaultRowHeight="12.75"/>
  <cols>
    <col min="2" max="2" width="49.25390625" style="0" customWidth="1"/>
    <col min="3" max="3" width="18.25390625" style="0" customWidth="1"/>
    <col min="4" max="4" width="17.00390625" style="0" customWidth="1"/>
    <col min="5" max="5" width="15.75390625" style="0" customWidth="1"/>
    <col min="6" max="6" width="20.25390625" style="0" customWidth="1"/>
    <col min="7" max="7" width="23.75390625" style="0" customWidth="1"/>
  </cols>
  <sheetData>
    <row r="1" ht="12.75">
      <c r="G1" s="24" t="s">
        <v>50</v>
      </c>
    </row>
    <row r="2" ht="12.75">
      <c r="G2" s="24" t="s">
        <v>51</v>
      </c>
    </row>
    <row r="3" ht="12.75">
      <c r="G3" s="24" t="s">
        <v>52</v>
      </c>
    </row>
    <row r="4" ht="12.75">
      <c r="G4" s="24" t="s">
        <v>53</v>
      </c>
    </row>
    <row r="5" ht="12.75">
      <c r="G5" s="24" t="s">
        <v>54</v>
      </c>
    </row>
    <row r="8" spans="3:4" ht="12.75">
      <c r="C8" s="16" t="s">
        <v>56</v>
      </c>
      <c r="D8" s="15"/>
    </row>
    <row r="9" spans="3:4" ht="12.75">
      <c r="C9" s="16" t="s">
        <v>57</v>
      </c>
      <c r="D9" s="15"/>
    </row>
    <row r="10" spans="3:4" ht="12.75">
      <c r="C10" s="16" t="s">
        <v>58</v>
      </c>
      <c r="D10" s="15"/>
    </row>
    <row r="11" spans="3:4" ht="12.75">
      <c r="C11" s="16" t="s">
        <v>59</v>
      </c>
      <c r="D11" s="15"/>
    </row>
    <row r="12" spans="3:4" ht="12.75">
      <c r="C12" s="16" t="s">
        <v>60</v>
      </c>
      <c r="D12" s="15"/>
    </row>
    <row r="13" spans="3:4" ht="12.75">
      <c r="C13" s="16" t="s">
        <v>61</v>
      </c>
      <c r="D13" s="15"/>
    </row>
    <row r="14" spans="3:4" ht="12.75">
      <c r="C14" s="16"/>
      <c r="D14" s="15"/>
    </row>
    <row r="15" ht="13.5" thickBot="1"/>
    <row r="16" spans="1:7" ht="60.75" thickBot="1">
      <c r="A16" s="9" t="s">
        <v>62</v>
      </c>
      <c r="B16" s="10" t="s">
        <v>63</v>
      </c>
      <c r="C16" s="10" t="s">
        <v>64</v>
      </c>
      <c r="D16" s="10" t="s">
        <v>65</v>
      </c>
      <c r="E16" s="10" t="s">
        <v>66</v>
      </c>
      <c r="F16" s="10" t="s">
        <v>67</v>
      </c>
      <c r="G16" s="10" t="s">
        <v>68</v>
      </c>
    </row>
    <row r="17" spans="1:7" ht="15.75" thickBot="1">
      <c r="A17" s="11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</row>
    <row r="18" spans="1:7" ht="15.75" thickBot="1">
      <c r="A18" s="25" t="s">
        <v>3</v>
      </c>
      <c r="B18" s="26" t="s">
        <v>69</v>
      </c>
      <c r="C18" s="27" t="s">
        <v>70</v>
      </c>
      <c r="D18" s="27" t="s">
        <v>70</v>
      </c>
      <c r="E18" s="27" t="s">
        <v>70</v>
      </c>
      <c r="F18" s="27" t="s">
        <v>70</v>
      </c>
      <c r="G18" s="27" t="s">
        <v>70</v>
      </c>
    </row>
    <row r="19" spans="1:7" ht="30.75" thickBot="1">
      <c r="A19" s="11" t="s">
        <v>71</v>
      </c>
      <c r="B19" s="13" t="s">
        <v>72</v>
      </c>
      <c r="C19" s="12" t="s">
        <v>70</v>
      </c>
      <c r="D19" s="12" t="s">
        <v>70</v>
      </c>
      <c r="E19" s="12" t="s">
        <v>70</v>
      </c>
      <c r="F19" s="12" t="s">
        <v>70</v>
      </c>
      <c r="G19" s="12" t="s">
        <v>70</v>
      </c>
    </row>
    <row r="20" spans="1:7" ht="30.75" thickBot="1">
      <c r="A20" s="11" t="s">
        <v>73</v>
      </c>
      <c r="B20" s="13" t="s">
        <v>74</v>
      </c>
      <c r="C20" s="12" t="s">
        <v>70</v>
      </c>
      <c r="D20" s="12" t="s">
        <v>70</v>
      </c>
      <c r="E20" s="12" t="s">
        <v>70</v>
      </c>
      <c r="F20" s="12" t="s">
        <v>70</v>
      </c>
      <c r="G20" s="12" t="s">
        <v>70</v>
      </c>
    </row>
    <row r="21" spans="1:7" ht="30.75" thickBot="1">
      <c r="A21" s="11" t="s">
        <v>75</v>
      </c>
      <c r="B21" s="13" t="s">
        <v>76</v>
      </c>
      <c r="C21" s="12" t="s">
        <v>70</v>
      </c>
      <c r="D21" s="12" t="s">
        <v>70</v>
      </c>
      <c r="E21" s="12" t="s">
        <v>70</v>
      </c>
      <c r="F21" s="12" t="s">
        <v>70</v>
      </c>
      <c r="G21" s="12" t="s">
        <v>70</v>
      </c>
    </row>
    <row r="22" spans="1:7" ht="105.75" thickBot="1">
      <c r="A22" s="11" t="s">
        <v>77</v>
      </c>
      <c r="B22" s="13" t="s">
        <v>78</v>
      </c>
      <c r="C22" s="14"/>
      <c r="D22" s="14"/>
      <c r="E22" s="14"/>
      <c r="F22" s="14"/>
      <c r="G22" s="14"/>
    </row>
    <row r="23" spans="1:7" ht="15.75" thickBot="1">
      <c r="A23" s="11" t="s">
        <v>79</v>
      </c>
      <c r="B23" s="13" t="s">
        <v>80</v>
      </c>
      <c r="C23" s="14"/>
      <c r="D23" s="14"/>
      <c r="E23" s="14"/>
      <c r="F23" s="14"/>
      <c r="G23" s="14"/>
    </row>
    <row r="24" spans="1:7" ht="15.75" thickBot="1">
      <c r="A24" s="25" t="s">
        <v>4</v>
      </c>
      <c r="B24" s="26" t="s">
        <v>81</v>
      </c>
      <c r="C24" s="27" t="s">
        <v>70</v>
      </c>
      <c r="D24" s="27" t="s">
        <v>70</v>
      </c>
      <c r="E24" s="27" t="s">
        <v>70</v>
      </c>
      <c r="F24" s="27" t="s">
        <v>70</v>
      </c>
      <c r="G24" s="27" t="s">
        <v>70</v>
      </c>
    </row>
    <row r="25" spans="1:7" ht="60.75" thickBot="1">
      <c r="A25" s="11" t="s">
        <v>82</v>
      </c>
      <c r="B25" s="13" t="s">
        <v>83</v>
      </c>
      <c r="C25" s="12" t="s">
        <v>70</v>
      </c>
      <c r="D25" s="12" t="s">
        <v>70</v>
      </c>
      <c r="E25" s="12" t="s">
        <v>70</v>
      </c>
      <c r="F25" s="12" t="s">
        <v>70</v>
      </c>
      <c r="G25" s="12" t="s">
        <v>70</v>
      </c>
    </row>
    <row r="26" spans="1:7" ht="15.75" thickBot="1">
      <c r="A26" s="11" t="s">
        <v>84</v>
      </c>
      <c r="B26" s="13" t="s">
        <v>85</v>
      </c>
      <c r="C26" s="12" t="s">
        <v>70</v>
      </c>
      <c r="D26" s="12" t="s">
        <v>70</v>
      </c>
      <c r="E26" s="12" t="s">
        <v>70</v>
      </c>
      <c r="F26" s="12" t="s">
        <v>70</v>
      </c>
      <c r="G26" s="12" t="s">
        <v>70</v>
      </c>
    </row>
    <row r="27" spans="1:7" ht="30.75" thickBot="1">
      <c r="A27" s="11" t="s">
        <v>86</v>
      </c>
      <c r="B27" s="13" t="s">
        <v>87</v>
      </c>
      <c r="C27" s="12" t="s">
        <v>70</v>
      </c>
      <c r="D27" s="12" t="s">
        <v>70</v>
      </c>
      <c r="E27" s="12" t="s">
        <v>70</v>
      </c>
      <c r="F27" s="12" t="s">
        <v>70</v>
      </c>
      <c r="G27" s="12" t="s">
        <v>70</v>
      </c>
    </row>
    <row r="28" spans="1:7" ht="105.75" thickBot="1">
      <c r="A28" s="11" t="s">
        <v>88</v>
      </c>
      <c r="B28" s="13" t="s">
        <v>78</v>
      </c>
      <c r="C28" s="14"/>
      <c r="D28" s="14"/>
      <c r="E28" s="14"/>
      <c r="F28" s="14"/>
      <c r="G28" s="14"/>
    </row>
    <row r="29" spans="1:7" ht="15.75" thickBot="1">
      <c r="A29" s="11" t="s">
        <v>79</v>
      </c>
      <c r="B29" s="13" t="s">
        <v>80</v>
      </c>
      <c r="C29" s="14"/>
      <c r="D29" s="14"/>
      <c r="E29" s="14"/>
      <c r="F29" s="14"/>
      <c r="G29" s="14"/>
    </row>
    <row r="30" spans="1:7" ht="15.75" thickBot="1">
      <c r="A30" s="25" t="s">
        <v>5</v>
      </c>
      <c r="B30" s="26" t="s">
        <v>89</v>
      </c>
      <c r="C30" s="27" t="s">
        <v>70</v>
      </c>
      <c r="D30" s="27" t="s">
        <v>70</v>
      </c>
      <c r="E30" s="27" t="s">
        <v>70</v>
      </c>
      <c r="F30" s="27" t="s">
        <v>70</v>
      </c>
      <c r="G30" s="27" t="s">
        <v>70</v>
      </c>
    </row>
    <row r="31" spans="1:7" ht="30.75" thickBot="1">
      <c r="A31" s="11" t="s">
        <v>90</v>
      </c>
      <c r="B31" s="13" t="s">
        <v>91</v>
      </c>
      <c r="C31" s="12" t="s">
        <v>70</v>
      </c>
      <c r="D31" s="12" t="s">
        <v>70</v>
      </c>
      <c r="E31" s="12" t="s">
        <v>70</v>
      </c>
      <c r="F31" s="12" t="s">
        <v>70</v>
      </c>
      <c r="G31" s="12" t="s">
        <v>70</v>
      </c>
    </row>
    <row r="32" spans="1:7" ht="60.75" thickBot="1">
      <c r="A32" s="11" t="s">
        <v>92</v>
      </c>
      <c r="B32" s="13" t="s">
        <v>93</v>
      </c>
      <c r="C32" s="14"/>
      <c r="D32" s="14"/>
      <c r="E32" s="14"/>
      <c r="F32" s="14"/>
      <c r="G32" s="14"/>
    </row>
    <row r="33" spans="1:7" ht="15.75" thickBot="1">
      <c r="A33" s="11" t="s">
        <v>79</v>
      </c>
      <c r="B33" s="13" t="s">
        <v>80</v>
      </c>
      <c r="C33" s="14"/>
      <c r="D33" s="14"/>
      <c r="E33" s="14"/>
      <c r="F33" s="14"/>
      <c r="G33" s="14"/>
    </row>
    <row r="34" spans="1:7" ht="60.75" thickBot="1">
      <c r="A34" s="25" t="s">
        <v>38</v>
      </c>
      <c r="B34" s="26" t="s">
        <v>94</v>
      </c>
      <c r="C34" s="27" t="s">
        <v>70</v>
      </c>
      <c r="D34" s="27" t="s">
        <v>70</v>
      </c>
      <c r="E34" s="27" t="s">
        <v>70</v>
      </c>
      <c r="F34" s="27" t="s">
        <v>70</v>
      </c>
      <c r="G34" s="27" t="s">
        <v>70</v>
      </c>
    </row>
    <row r="35" spans="1:7" ht="45.75" thickBot="1">
      <c r="A35" s="11" t="s">
        <v>95</v>
      </c>
      <c r="B35" s="13" t="s">
        <v>96</v>
      </c>
      <c r="C35" s="12" t="s">
        <v>70</v>
      </c>
      <c r="D35" s="12" t="s">
        <v>70</v>
      </c>
      <c r="E35" s="12" t="s">
        <v>70</v>
      </c>
      <c r="F35" s="12" t="s">
        <v>70</v>
      </c>
      <c r="G35" s="12" t="s">
        <v>70</v>
      </c>
    </row>
    <row r="36" spans="1:7" ht="30.75" thickBot="1">
      <c r="A36" s="11" t="s">
        <v>97</v>
      </c>
      <c r="B36" s="13" t="s">
        <v>98</v>
      </c>
      <c r="C36" s="12" t="s">
        <v>70</v>
      </c>
      <c r="D36" s="12" t="s">
        <v>70</v>
      </c>
      <c r="E36" s="12" t="s">
        <v>70</v>
      </c>
      <c r="F36" s="12" t="s">
        <v>70</v>
      </c>
      <c r="G36" s="12" t="s">
        <v>70</v>
      </c>
    </row>
    <row r="37" spans="1:7" ht="90.75" thickBot="1">
      <c r="A37" s="11" t="s">
        <v>99</v>
      </c>
      <c r="B37" s="13" t="s">
        <v>100</v>
      </c>
      <c r="C37" s="14"/>
      <c r="D37" s="14"/>
      <c r="E37" s="14"/>
      <c r="F37" s="14"/>
      <c r="G37" s="14"/>
    </row>
    <row r="38" spans="1:7" ht="15.75" thickBot="1">
      <c r="A38" s="11" t="s">
        <v>79</v>
      </c>
      <c r="B38" s="13" t="s">
        <v>80</v>
      </c>
      <c r="C38" s="14"/>
      <c r="D38" s="14"/>
      <c r="E38" s="14"/>
      <c r="F38" s="14"/>
      <c r="G38" s="14"/>
    </row>
    <row r="39" spans="1:7" ht="45.75" thickBot="1">
      <c r="A39" s="25" t="s">
        <v>40</v>
      </c>
      <c r="B39" s="26" t="s">
        <v>101</v>
      </c>
      <c r="C39" s="27" t="s">
        <v>70</v>
      </c>
      <c r="D39" s="27" t="s">
        <v>70</v>
      </c>
      <c r="E39" s="27" t="s">
        <v>70</v>
      </c>
      <c r="F39" s="27" t="s">
        <v>70</v>
      </c>
      <c r="G39" s="27" t="s">
        <v>70</v>
      </c>
    </row>
    <row r="40" spans="1:7" ht="30.75" thickBot="1">
      <c r="A40" s="11" t="s">
        <v>102</v>
      </c>
      <c r="B40" s="13" t="s">
        <v>103</v>
      </c>
      <c r="C40" s="12" t="s">
        <v>70</v>
      </c>
      <c r="D40" s="12" t="s">
        <v>70</v>
      </c>
      <c r="E40" s="12" t="s">
        <v>70</v>
      </c>
      <c r="F40" s="12" t="s">
        <v>70</v>
      </c>
      <c r="G40" s="12" t="s">
        <v>70</v>
      </c>
    </row>
    <row r="41" spans="1:7" ht="30.75" thickBot="1">
      <c r="A41" s="11" t="s">
        <v>104</v>
      </c>
      <c r="B41" s="13" t="s">
        <v>98</v>
      </c>
      <c r="C41" s="12" t="s">
        <v>70</v>
      </c>
      <c r="D41" s="12" t="s">
        <v>70</v>
      </c>
      <c r="E41" s="12" t="s">
        <v>70</v>
      </c>
      <c r="F41" s="12" t="s">
        <v>70</v>
      </c>
      <c r="G41" s="12" t="s">
        <v>70</v>
      </c>
    </row>
    <row r="42" spans="1:7" ht="90.75" thickBot="1">
      <c r="A42" s="11" t="s">
        <v>105</v>
      </c>
      <c r="B42" s="13" t="s">
        <v>100</v>
      </c>
      <c r="C42" s="14"/>
      <c r="D42" s="14"/>
      <c r="E42" s="14"/>
      <c r="F42" s="14"/>
      <c r="G42" s="14"/>
    </row>
    <row r="43" spans="1:7" ht="15.75" thickBot="1">
      <c r="A43" s="11" t="s">
        <v>79</v>
      </c>
      <c r="B43" s="13" t="s">
        <v>80</v>
      </c>
      <c r="C43" s="14"/>
      <c r="D43" s="14"/>
      <c r="E43" s="14"/>
      <c r="F43" s="14"/>
      <c r="G43" s="14"/>
    </row>
    <row r="44" spans="1:7" ht="30.75" thickBot="1">
      <c r="A44" s="25" t="s">
        <v>42</v>
      </c>
      <c r="B44" s="26" t="s">
        <v>106</v>
      </c>
      <c r="C44" s="27" t="s">
        <v>70</v>
      </c>
      <c r="D44" s="27" t="s">
        <v>70</v>
      </c>
      <c r="E44" s="27" t="s">
        <v>70</v>
      </c>
      <c r="F44" s="27" t="s">
        <v>70</v>
      </c>
      <c r="G44" s="27" t="s">
        <v>70</v>
      </c>
    </row>
    <row r="45" spans="1:7" ht="15.75" thickBot="1">
      <c r="A45" s="11" t="s">
        <v>107</v>
      </c>
      <c r="B45" s="13" t="s">
        <v>108</v>
      </c>
      <c r="C45" s="14"/>
      <c r="D45" s="14"/>
      <c r="E45" s="14"/>
      <c r="F45" s="14"/>
      <c r="G45" s="14"/>
    </row>
    <row r="46" spans="1:7" ht="15.75" thickBot="1">
      <c r="A46" s="11" t="s">
        <v>79</v>
      </c>
      <c r="B46" s="13" t="s">
        <v>80</v>
      </c>
      <c r="C46" s="14"/>
      <c r="D46" s="14"/>
      <c r="E46" s="14"/>
      <c r="F46" s="14"/>
      <c r="G46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C29" sqref="C29"/>
    </sheetView>
  </sheetViews>
  <sheetFormatPr defaultColWidth="9.00390625" defaultRowHeight="12.75"/>
  <cols>
    <col min="1" max="1" width="4.875" style="0" customWidth="1"/>
    <col min="2" max="2" width="25.75390625" style="0" customWidth="1"/>
    <col min="3" max="3" width="19.375" style="0" customWidth="1"/>
    <col min="4" max="4" width="21.625" style="0" customWidth="1"/>
    <col min="5" max="5" width="17.375" style="0" customWidth="1"/>
    <col min="6" max="6" width="27.375" style="0" customWidth="1"/>
  </cols>
  <sheetData>
    <row r="1" ht="12.75">
      <c r="F1" s="22" t="s">
        <v>109</v>
      </c>
    </row>
    <row r="2" ht="12.75">
      <c r="F2" s="22" t="s">
        <v>51</v>
      </c>
    </row>
    <row r="3" ht="12.75">
      <c r="F3" s="22" t="s">
        <v>52</v>
      </c>
    </row>
    <row r="4" ht="12.75">
      <c r="F4" s="22" t="s">
        <v>53</v>
      </c>
    </row>
    <row r="5" ht="12.75">
      <c r="F5" s="22" t="s">
        <v>54</v>
      </c>
    </row>
    <row r="6" ht="12.75">
      <c r="F6" s="22"/>
    </row>
    <row r="7" ht="12.75">
      <c r="F7" s="22" t="s">
        <v>55</v>
      </c>
    </row>
    <row r="8" ht="15">
      <c r="F8" s="18"/>
    </row>
    <row r="9" ht="15">
      <c r="D9" s="19" t="s">
        <v>56</v>
      </c>
    </row>
    <row r="10" ht="15">
      <c r="D10" s="19" t="s">
        <v>110</v>
      </c>
    </row>
    <row r="11" ht="15">
      <c r="D11" s="19" t="s">
        <v>111</v>
      </c>
    </row>
    <row r="12" ht="15">
      <c r="D12" s="19" t="s">
        <v>169</v>
      </c>
    </row>
    <row r="13" ht="15.75" thickBot="1">
      <c r="A13" s="17"/>
    </row>
    <row r="14" spans="1:6" ht="48" customHeight="1" thickBot="1">
      <c r="A14" s="46" t="s">
        <v>62</v>
      </c>
      <c r="B14" s="46" t="s">
        <v>112</v>
      </c>
      <c r="C14" s="48" t="s">
        <v>113</v>
      </c>
      <c r="D14" s="49"/>
      <c r="E14" s="50"/>
      <c r="F14" s="46" t="s">
        <v>114</v>
      </c>
    </row>
    <row r="15" spans="1:6" ht="60.75" thickBot="1">
      <c r="A15" s="47"/>
      <c r="B15" s="47"/>
      <c r="C15" s="12" t="s">
        <v>115</v>
      </c>
      <c r="D15" s="12" t="s">
        <v>116</v>
      </c>
      <c r="E15" s="12" t="s">
        <v>117</v>
      </c>
      <c r="F15" s="47"/>
    </row>
    <row r="16" spans="1:6" ht="15.75" thickBot="1">
      <c r="A16" s="11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</row>
    <row r="17" spans="1:6" ht="60.75" thickBot="1">
      <c r="A17" s="11" t="s">
        <v>3</v>
      </c>
      <c r="B17" s="14" t="s">
        <v>118</v>
      </c>
      <c r="C17" s="28">
        <f>SUM(C18:C22)</f>
        <v>249324.44999999998</v>
      </c>
      <c r="D17" s="29">
        <f>SUM(D18:D22)</f>
        <v>104</v>
      </c>
      <c r="E17" s="28">
        <f>SUM(E18:E22)</f>
        <v>1212</v>
      </c>
      <c r="F17" s="28"/>
    </row>
    <row r="18" spans="1:6" ht="15.75" thickBot="1">
      <c r="A18" s="11"/>
      <c r="B18" s="14" t="s">
        <v>172</v>
      </c>
      <c r="C18" s="28">
        <v>100001.45</v>
      </c>
      <c r="D18" s="29">
        <v>40</v>
      </c>
      <c r="E18" s="28">
        <v>295</v>
      </c>
      <c r="F18" s="28">
        <f>C18/D18</f>
        <v>2500.03625</v>
      </c>
    </row>
    <row r="19" spans="1:6" ht="15.75" thickBot="1">
      <c r="A19" s="11"/>
      <c r="B19" s="14" t="s">
        <v>173</v>
      </c>
      <c r="C19" s="28">
        <v>7945.03</v>
      </c>
      <c r="D19" s="29">
        <v>3</v>
      </c>
      <c r="E19" s="28">
        <v>72</v>
      </c>
      <c r="F19" s="28">
        <f>C19/D19</f>
        <v>2648.3433333333332</v>
      </c>
    </row>
    <row r="20" spans="1:7" ht="15.75" thickBot="1">
      <c r="A20" s="11"/>
      <c r="B20" s="14" t="s">
        <v>174</v>
      </c>
      <c r="C20" s="28">
        <v>93857.29</v>
      </c>
      <c r="D20" s="29">
        <v>38</v>
      </c>
      <c r="E20" s="28">
        <v>326</v>
      </c>
      <c r="F20" s="28">
        <f>C20/D20</f>
        <v>2469.928684210526</v>
      </c>
      <c r="G20">
        <f>93957.29+32489.06+2489.06+21659.36</f>
        <v>150594.77</v>
      </c>
    </row>
    <row r="21" spans="1:6" ht="15.75" thickBot="1">
      <c r="A21" s="11"/>
      <c r="B21" s="14" t="s">
        <v>175</v>
      </c>
      <c r="C21" s="28">
        <v>15890.06</v>
      </c>
      <c r="D21" s="29">
        <v>6</v>
      </c>
      <c r="E21" s="28">
        <v>175</v>
      </c>
      <c r="F21" s="28">
        <f>C21/D21</f>
        <v>2648.3433333333332</v>
      </c>
    </row>
    <row r="22" spans="1:6" ht="15.75" thickBot="1">
      <c r="A22" s="11"/>
      <c r="B22" s="14">
        <v>-2018</v>
      </c>
      <c r="C22" s="28">
        <f>52717.7*0.6</f>
        <v>31630.619999999995</v>
      </c>
      <c r="D22" s="29">
        <v>17</v>
      </c>
      <c r="E22" s="28">
        <v>344</v>
      </c>
      <c r="F22" s="28">
        <f>C22/D22</f>
        <v>1860.6247058823526</v>
      </c>
    </row>
    <row r="23" spans="1:6" ht="74.25" customHeight="1" thickBot="1">
      <c r="A23" s="11" t="s">
        <v>4</v>
      </c>
      <c r="B23" s="14" t="s">
        <v>119</v>
      </c>
      <c r="C23" s="28">
        <f>SUM(C24:C28)</f>
        <v>85899.09</v>
      </c>
      <c r="D23" s="29">
        <f>SUM(D24:D28)</f>
        <v>87</v>
      </c>
      <c r="E23" s="28">
        <f>SUM(E24:E28)</f>
        <v>868.5</v>
      </c>
      <c r="F23" s="28"/>
    </row>
    <row r="24" spans="1:6" ht="15.75" thickBot="1">
      <c r="A24" s="11"/>
      <c r="B24" s="14" t="s">
        <v>172</v>
      </c>
      <c r="C24" s="28">
        <v>34615.89</v>
      </c>
      <c r="D24" s="29">
        <v>40</v>
      </c>
      <c r="E24" s="28">
        <v>295</v>
      </c>
      <c r="F24" s="28">
        <f>C24/D24</f>
        <v>865.39725</v>
      </c>
    </row>
    <row r="25" spans="1:6" ht="15.75" thickBot="1">
      <c r="A25" s="11"/>
      <c r="B25" s="14" t="s">
        <v>173</v>
      </c>
      <c r="C25" s="28">
        <v>2750.2</v>
      </c>
      <c r="D25" s="29">
        <v>3</v>
      </c>
      <c r="E25" s="28">
        <v>72.5</v>
      </c>
      <c r="F25" s="28">
        <f>C25/D25</f>
        <v>916.7333333333332</v>
      </c>
    </row>
    <row r="26" spans="1:6" ht="15.75" thickBot="1">
      <c r="A26" s="11"/>
      <c r="B26" s="14" t="s">
        <v>174</v>
      </c>
      <c r="C26" s="28">
        <v>32489.06</v>
      </c>
      <c r="D26" s="29">
        <v>38</v>
      </c>
      <c r="E26" s="28">
        <v>326</v>
      </c>
      <c r="F26" s="28">
        <f>C26/D26</f>
        <v>854.9752631578948</v>
      </c>
    </row>
    <row r="27" spans="1:6" ht="15.75" thickBot="1">
      <c r="A27" s="11"/>
      <c r="B27" s="14" t="s">
        <v>175</v>
      </c>
      <c r="C27" s="28">
        <v>5500.4</v>
      </c>
      <c r="D27" s="29">
        <v>6</v>
      </c>
      <c r="E27" s="28">
        <v>175</v>
      </c>
      <c r="F27" s="28">
        <f>C27/D27</f>
        <v>916.7333333333332</v>
      </c>
    </row>
    <row r="28" spans="1:6" ht="15.75" thickBot="1">
      <c r="A28" s="11"/>
      <c r="B28" s="14">
        <v>-2018</v>
      </c>
      <c r="C28" s="28">
        <f>52717.7*0.2</f>
        <v>10543.54</v>
      </c>
      <c r="D28" s="28"/>
      <c r="E28" s="28"/>
      <c r="F28" s="28"/>
    </row>
    <row r="30" spans="3:4" ht="12.75">
      <c r="C30" s="30">
        <f>C24+C18</f>
        <v>134617.34</v>
      </c>
      <c r="D30">
        <f>C24/C30</f>
        <v>0.2571428762446205</v>
      </c>
    </row>
    <row r="31" spans="3:4" ht="12.75">
      <c r="C31" s="30">
        <f>C26+C20</f>
        <v>126346.34999999999</v>
      </c>
      <c r="D31">
        <f>C26/C31</f>
        <v>0.2571428458360689</v>
      </c>
    </row>
  </sheetData>
  <sheetProtection/>
  <mergeCells count="4">
    <mergeCell ref="A14:A15"/>
    <mergeCell ref="B14:B15"/>
    <mergeCell ref="C14:E14"/>
    <mergeCell ref="F14:F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11.00390625" style="0" customWidth="1"/>
    <col min="2" max="2" width="38.875" style="0" customWidth="1"/>
    <col min="3" max="3" width="29.75390625" style="0" customWidth="1"/>
    <col min="4" max="4" width="37.25390625" style="0" customWidth="1"/>
    <col min="5" max="5" width="30.75390625" style="0" customWidth="1"/>
  </cols>
  <sheetData>
    <row r="1" ht="12.75">
      <c r="E1" s="22" t="s">
        <v>120</v>
      </c>
    </row>
    <row r="2" ht="12.75">
      <c r="E2" s="22" t="s">
        <v>51</v>
      </c>
    </row>
    <row r="3" ht="12.75">
      <c r="E3" s="22" t="s">
        <v>52</v>
      </c>
    </row>
    <row r="4" ht="12.75">
      <c r="E4" s="22" t="s">
        <v>53</v>
      </c>
    </row>
    <row r="5" ht="12.75">
      <c r="E5" s="22" t="s">
        <v>54</v>
      </c>
    </row>
    <row r="6" ht="12.75">
      <c r="E6" s="23"/>
    </row>
    <row r="7" ht="12.75">
      <c r="E7" s="22" t="s">
        <v>55</v>
      </c>
    </row>
    <row r="8" ht="15">
      <c r="A8" s="17"/>
    </row>
    <row r="9" ht="15">
      <c r="C9" s="19" t="s">
        <v>121</v>
      </c>
    </row>
    <row r="10" ht="15">
      <c r="C10" s="19" t="s">
        <v>122</v>
      </c>
    </row>
    <row r="11" ht="15">
      <c r="C11" s="19" t="s">
        <v>123</v>
      </c>
    </row>
    <row r="12" ht="15">
      <c r="C12" s="19" t="s">
        <v>124</v>
      </c>
    </row>
    <row r="13" ht="15">
      <c r="C13" s="19" t="s">
        <v>170</v>
      </c>
    </row>
    <row r="14" ht="15">
      <c r="C14" s="20"/>
    </row>
    <row r="15" ht="15">
      <c r="C15" s="19" t="s">
        <v>125</v>
      </c>
    </row>
    <row r="16" ht="15">
      <c r="C16" s="21" t="s">
        <v>167</v>
      </c>
    </row>
    <row r="17" ht="15">
      <c r="C17" s="17"/>
    </row>
    <row r="18" ht="12.75">
      <c r="E18" s="22" t="s">
        <v>171</v>
      </c>
    </row>
    <row r="19" spans="1:5" ht="15.75" thickBot="1">
      <c r="A19" s="18"/>
      <c r="C19">
        <v>2018</v>
      </c>
      <c r="D19">
        <v>2017</v>
      </c>
      <c r="E19">
        <v>2016</v>
      </c>
    </row>
    <row r="20" spans="1:5" ht="45.75" thickBot="1">
      <c r="A20" s="9" t="s">
        <v>62</v>
      </c>
      <c r="B20" s="10" t="s">
        <v>126</v>
      </c>
      <c r="C20" s="10" t="s">
        <v>127</v>
      </c>
      <c r="D20" s="10" t="s">
        <v>128</v>
      </c>
      <c r="E20" s="10" t="s">
        <v>129</v>
      </c>
    </row>
    <row r="21" spans="1:5" ht="15.75" thickBot="1">
      <c r="A21" s="11">
        <v>1</v>
      </c>
      <c r="B21" s="12">
        <v>2</v>
      </c>
      <c r="C21" s="12">
        <v>3</v>
      </c>
      <c r="D21" s="12">
        <v>4</v>
      </c>
      <c r="E21" s="12">
        <v>5</v>
      </c>
    </row>
    <row r="22" spans="1:5" ht="45.75" thickBot="1">
      <c r="A22" s="11" t="s">
        <v>3</v>
      </c>
      <c r="B22" s="14" t="s">
        <v>130</v>
      </c>
      <c r="C22" s="28">
        <f>'[1]Лист2'!$L$108+0</f>
        <v>52717.7</v>
      </c>
      <c r="D22" s="28">
        <f>SUM(D23:D27,D36)</f>
        <v>195773.67</v>
      </c>
      <c r="E22" s="28">
        <f>SUM(E23:E27,E36)</f>
        <v>207589.38</v>
      </c>
    </row>
    <row r="23" spans="1:5" ht="15.75" thickBot="1">
      <c r="A23" s="11" t="s">
        <v>131</v>
      </c>
      <c r="B23" s="14" t="s">
        <v>132</v>
      </c>
      <c r="C23" s="28"/>
      <c r="D23" s="28"/>
      <c r="E23" s="28"/>
    </row>
    <row r="24" spans="1:5" ht="15.75" thickBot="1">
      <c r="A24" s="11" t="s">
        <v>133</v>
      </c>
      <c r="B24" s="14" t="s">
        <v>134</v>
      </c>
      <c r="C24" s="28"/>
      <c r="D24" s="28"/>
      <c r="E24" s="28"/>
    </row>
    <row r="25" spans="1:5" ht="15.75" thickBot="1">
      <c r="A25" s="11" t="s">
        <v>135</v>
      </c>
      <c r="B25" s="14" t="s">
        <v>136</v>
      </c>
      <c r="C25" s="28">
        <f>D25/D22*C22</f>
        <v>36796.95415299718</v>
      </c>
      <c r="D25" s="28">
        <f>125985.35+10664.67</f>
        <v>136650.02000000002</v>
      </c>
      <c r="E25" s="28">
        <f>134232.72+10664.67</f>
        <v>144897.39</v>
      </c>
    </row>
    <row r="26" spans="1:5" ht="15.75" thickBot="1">
      <c r="A26" s="11" t="s">
        <v>137</v>
      </c>
      <c r="B26" s="14" t="s">
        <v>138</v>
      </c>
      <c r="C26" s="28">
        <f>C22-C25</f>
        <v>15920.745847002814</v>
      </c>
      <c r="D26" s="28">
        <f>54509.42+4614.23</f>
        <v>59123.649999999994</v>
      </c>
      <c r="E26" s="28">
        <f>58077.76+4614.23</f>
        <v>62691.990000000005</v>
      </c>
    </row>
    <row r="27" spans="1:5" ht="15.75" thickBot="1">
      <c r="A27" s="11" t="s">
        <v>139</v>
      </c>
      <c r="B27" s="14" t="s">
        <v>140</v>
      </c>
      <c r="C27" s="28"/>
      <c r="D27" s="28"/>
      <c r="E27" s="28"/>
    </row>
    <row r="28" spans="1:5" ht="30.75" thickBot="1">
      <c r="A28" s="11" t="s">
        <v>141</v>
      </c>
      <c r="B28" s="14" t="s">
        <v>142</v>
      </c>
      <c r="C28" s="28"/>
      <c r="D28" s="28"/>
      <c r="E28" s="28"/>
    </row>
    <row r="29" spans="1:5" ht="45.75" thickBot="1">
      <c r="A29" s="11" t="s">
        <v>143</v>
      </c>
      <c r="B29" s="14" t="s">
        <v>144</v>
      </c>
      <c r="C29" s="28"/>
      <c r="D29" s="28"/>
      <c r="E29" s="28"/>
    </row>
    <row r="30" spans="1:5" ht="30.75" thickBot="1">
      <c r="A30" s="11" t="s">
        <v>145</v>
      </c>
      <c r="B30" s="14" t="s">
        <v>146</v>
      </c>
      <c r="C30" s="28"/>
      <c r="D30" s="28"/>
      <c r="E30" s="28"/>
    </row>
    <row r="31" spans="1:5" ht="15.75" thickBot="1">
      <c r="A31" s="11" t="s">
        <v>147</v>
      </c>
      <c r="B31" s="14" t="s">
        <v>148</v>
      </c>
      <c r="C31" s="28"/>
      <c r="D31" s="28"/>
      <c r="E31" s="28"/>
    </row>
    <row r="32" spans="1:5" ht="30.75" thickBot="1">
      <c r="A32" s="11" t="s">
        <v>149</v>
      </c>
      <c r="B32" s="14" t="s">
        <v>150</v>
      </c>
      <c r="C32" s="28"/>
      <c r="D32" s="28"/>
      <c r="E32" s="28"/>
    </row>
    <row r="33" spans="1:5" ht="60.75" thickBot="1">
      <c r="A33" s="11" t="s">
        <v>151</v>
      </c>
      <c r="B33" s="14" t="s">
        <v>152</v>
      </c>
      <c r="C33" s="28"/>
      <c r="D33" s="28"/>
      <c r="E33" s="28"/>
    </row>
    <row r="34" spans="1:5" ht="15.75" thickBot="1">
      <c r="A34" s="11" t="s">
        <v>153</v>
      </c>
      <c r="B34" s="14" t="s">
        <v>154</v>
      </c>
      <c r="C34" s="28"/>
      <c r="D34" s="28"/>
      <c r="E34" s="28"/>
    </row>
    <row r="35" spans="1:5" ht="30.75" thickBot="1">
      <c r="A35" s="11" t="s">
        <v>155</v>
      </c>
      <c r="B35" s="14" t="s">
        <v>156</v>
      </c>
      <c r="C35" s="28"/>
      <c r="D35" s="28"/>
      <c r="E35" s="28"/>
    </row>
    <row r="36" spans="1:5" ht="15.75" thickBot="1">
      <c r="A36" s="11" t="s">
        <v>157</v>
      </c>
      <c r="B36" s="14" t="s">
        <v>158</v>
      </c>
      <c r="C36" s="28"/>
      <c r="D36" s="28"/>
      <c r="E36" s="28"/>
    </row>
    <row r="37" spans="1:5" ht="15.75" thickBot="1">
      <c r="A37" s="11" t="s">
        <v>159</v>
      </c>
      <c r="B37" s="14" t="s">
        <v>160</v>
      </c>
      <c r="C37" s="28"/>
      <c r="D37" s="28"/>
      <c r="E37" s="28"/>
    </row>
    <row r="38" spans="1:5" ht="15.75" thickBot="1">
      <c r="A38" s="11" t="s">
        <v>161</v>
      </c>
      <c r="B38" s="14" t="s">
        <v>162</v>
      </c>
      <c r="C38" s="28"/>
      <c r="D38" s="28"/>
      <c r="E38" s="28"/>
    </row>
    <row r="39" spans="1:5" ht="15.75" thickBot="1">
      <c r="A39" s="11" t="s">
        <v>163</v>
      </c>
      <c r="B39" s="14" t="s">
        <v>164</v>
      </c>
      <c r="C39" s="28"/>
      <c r="D39" s="28"/>
      <c r="E39" s="28"/>
    </row>
    <row r="40" spans="1:5" ht="45.75" thickBot="1">
      <c r="A40" s="11" t="s">
        <v>165</v>
      </c>
      <c r="B40" s="14" t="s">
        <v>166</v>
      </c>
      <c r="C40" s="28"/>
      <c r="D40" s="28"/>
      <c r="E4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SheetLayoutView="100" zoomScalePageLayoutView="0" workbookViewId="0" topLeftCell="A4">
      <selection activeCell="CD19" sqref="CD19:CK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38" t="s">
        <v>0</v>
      </c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ht="3" customHeight="1"/>
    <row r="4" spans="69:105" s="3" customFormat="1" ht="24" customHeight="1">
      <c r="BQ4" s="37" t="s">
        <v>1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6" ht="15.75">
      <c r="DA6" s="5" t="s">
        <v>2</v>
      </c>
    </row>
    <row r="8" spans="1:105" s="4" customFormat="1" ht="16.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40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2" spans="1:105" s="2" customFormat="1" ht="42" customHeight="1">
      <c r="A12" s="51" t="s">
        <v>26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1" t="s">
        <v>27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3"/>
      <c r="BF12" s="41" t="s">
        <v>28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3"/>
      <c r="CD12" s="41" t="s">
        <v>29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2" customFormat="1" ht="30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41" t="s">
        <v>20</v>
      </c>
      <c r="AI13" s="42"/>
      <c r="AJ13" s="42"/>
      <c r="AK13" s="42"/>
      <c r="AL13" s="42"/>
      <c r="AM13" s="42"/>
      <c r="AN13" s="42"/>
      <c r="AO13" s="43"/>
      <c r="AP13" s="41" t="s">
        <v>30</v>
      </c>
      <c r="AQ13" s="42"/>
      <c r="AR13" s="42"/>
      <c r="AS13" s="42"/>
      <c r="AT13" s="42"/>
      <c r="AU13" s="42"/>
      <c r="AV13" s="42"/>
      <c r="AW13" s="43"/>
      <c r="AX13" s="41" t="s">
        <v>31</v>
      </c>
      <c r="AY13" s="42"/>
      <c r="AZ13" s="42"/>
      <c r="BA13" s="42"/>
      <c r="BB13" s="42"/>
      <c r="BC13" s="42"/>
      <c r="BD13" s="42"/>
      <c r="BE13" s="43"/>
      <c r="BF13" s="41" t="s">
        <v>20</v>
      </c>
      <c r="BG13" s="42"/>
      <c r="BH13" s="42"/>
      <c r="BI13" s="42"/>
      <c r="BJ13" s="42"/>
      <c r="BK13" s="42"/>
      <c r="BL13" s="42"/>
      <c r="BM13" s="43"/>
      <c r="BN13" s="41" t="s">
        <v>30</v>
      </c>
      <c r="BO13" s="42"/>
      <c r="BP13" s="42"/>
      <c r="BQ13" s="42"/>
      <c r="BR13" s="42"/>
      <c r="BS13" s="42"/>
      <c r="BT13" s="42"/>
      <c r="BU13" s="43"/>
      <c r="BV13" s="41" t="s">
        <v>31</v>
      </c>
      <c r="BW13" s="42"/>
      <c r="BX13" s="42"/>
      <c r="BY13" s="42"/>
      <c r="BZ13" s="42"/>
      <c r="CA13" s="42"/>
      <c r="CB13" s="42"/>
      <c r="CC13" s="43"/>
      <c r="CD13" s="41" t="s">
        <v>20</v>
      </c>
      <c r="CE13" s="42"/>
      <c r="CF13" s="42"/>
      <c r="CG13" s="42"/>
      <c r="CH13" s="42"/>
      <c r="CI13" s="42"/>
      <c r="CJ13" s="42"/>
      <c r="CK13" s="43"/>
      <c r="CL13" s="41" t="s">
        <v>30</v>
      </c>
      <c r="CM13" s="42"/>
      <c r="CN13" s="42"/>
      <c r="CO13" s="42"/>
      <c r="CP13" s="42"/>
      <c r="CQ13" s="42"/>
      <c r="CR13" s="42"/>
      <c r="CS13" s="43"/>
      <c r="CT13" s="41" t="s">
        <v>31</v>
      </c>
      <c r="CU13" s="42"/>
      <c r="CV13" s="42"/>
      <c r="CW13" s="42"/>
      <c r="CX13" s="42"/>
      <c r="CY13" s="42"/>
      <c r="CZ13" s="42"/>
      <c r="DA13" s="42"/>
    </row>
    <row r="14" spans="1:105" s="2" customFormat="1" ht="15" customHeight="1">
      <c r="A14" s="35" t="s">
        <v>3</v>
      </c>
      <c r="B14" s="35"/>
      <c r="C14" s="35"/>
      <c r="D14" s="35"/>
      <c r="E14" s="35"/>
      <c r="F14" s="36" t="s">
        <v>32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55"/>
      <c r="AH14" s="56">
        <v>8</v>
      </c>
      <c r="AI14" s="57"/>
      <c r="AJ14" s="57"/>
      <c r="AK14" s="57"/>
      <c r="AL14" s="57"/>
      <c r="AM14" s="57"/>
      <c r="AN14" s="57"/>
      <c r="AO14" s="58"/>
      <c r="AP14" s="56"/>
      <c r="AQ14" s="57"/>
      <c r="AR14" s="57"/>
      <c r="AS14" s="57"/>
      <c r="AT14" s="57"/>
      <c r="AU14" s="57"/>
      <c r="AV14" s="57"/>
      <c r="AW14" s="58"/>
      <c r="AX14" s="56"/>
      <c r="AY14" s="57"/>
      <c r="AZ14" s="57"/>
      <c r="BA14" s="57"/>
      <c r="BB14" s="57"/>
      <c r="BC14" s="57"/>
      <c r="BD14" s="57"/>
      <c r="BE14" s="58"/>
      <c r="BF14" s="56">
        <v>120</v>
      </c>
      <c r="BG14" s="57"/>
      <c r="BH14" s="57"/>
      <c r="BI14" s="57"/>
      <c r="BJ14" s="57"/>
      <c r="BK14" s="57"/>
      <c r="BL14" s="57"/>
      <c r="BM14" s="58"/>
      <c r="BN14" s="56"/>
      <c r="BO14" s="57"/>
      <c r="BP14" s="57"/>
      <c r="BQ14" s="57"/>
      <c r="BR14" s="57"/>
      <c r="BS14" s="57"/>
      <c r="BT14" s="57"/>
      <c r="BU14" s="58"/>
      <c r="BV14" s="56"/>
      <c r="BW14" s="57"/>
      <c r="BX14" s="57"/>
      <c r="BY14" s="57"/>
      <c r="BZ14" s="57"/>
      <c r="CA14" s="57"/>
      <c r="CB14" s="57"/>
      <c r="CC14" s="58"/>
      <c r="CD14" s="56">
        <f>CD15</f>
        <v>3666.666666666667</v>
      </c>
      <c r="CE14" s="57"/>
      <c r="CF14" s="57"/>
      <c r="CG14" s="57"/>
      <c r="CH14" s="57"/>
      <c r="CI14" s="57"/>
      <c r="CJ14" s="57"/>
      <c r="CK14" s="58"/>
      <c r="CL14" s="56"/>
      <c r="CM14" s="57"/>
      <c r="CN14" s="57"/>
      <c r="CO14" s="57"/>
      <c r="CP14" s="57"/>
      <c r="CQ14" s="57"/>
      <c r="CR14" s="57"/>
      <c r="CS14" s="58"/>
      <c r="CT14" s="56"/>
      <c r="CU14" s="57"/>
      <c r="CV14" s="57"/>
      <c r="CW14" s="57"/>
      <c r="CX14" s="57"/>
      <c r="CY14" s="57"/>
      <c r="CZ14" s="57"/>
      <c r="DA14" s="57"/>
    </row>
    <row r="15" spans="1:105" s="2" customFormat="1" ht="27.75" customHeight="1">
      <c r="A15" s="35"/>
      <c r="B15" s="35"/>
      <c r="C15" s="35"/>
      <c r="D15" s="35"/>
      <c r="E15" s="35"/>
      <c r="F15" s="59" t="s">
        <v>33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6">
        <v>8</v>
      </c>
      <c r="AI15" s="57"/>
      <c r="AJ15" s="57"/>
      <c r="AK15" s="57"/>
      <c r="AL15" s="57"/>
      <c r="AM15" s="57"/>
      <c r="AN15" s="57"/>
      <c r="AO15" s="58"/>
      <c r="AP15" s="56"/>
      <c r="AQ15" s="57"/>
      <c r="AR15" s="57"/>
      <c r="AS15" s="57"/>
      <c r="AT15" s="57"/>
      <c r="AU15" s="57"/>
      <c r="AV15" s="57"/>
      <c r="AW15" s="58"/>
      <c r="AX15" s="56"/>
      <c r="AY15" s="57"/>
      <c r="AZ15" s="57"/>
      <c r="BA15" s="57"/>
      <c r="BB15" s="57"/>
      <c r="BC15" s="57"/>
      <c r="BD15" s="57"/>
      <c r="BE15" s="58"/>
      <c r="BF15" s="56">
        <f>AH15*15</f>
        <v>120</v>
      </c>
      <c r="BG15" s="57"/>
      <c r="BH15" s="57"/>
      <c r="BI15" s="57"/>
      <c r="BJ15" s="57"/>
      <c r="BK15" s="57"/>
      <c r="BL15" s="57"/>
      <c r="BM15" s="58"/>
      <c r="BN15" s="56"/>
      <c r="BO15" s="57"/>
      <c r="BP15" s="57"/>
      <c r="BQ15" s="57"/>
      <c r="BR15" s="57"/>
      <c r="BS15" s="57"/>
      <c r="BT15" s="57"/>
      <c r="BU15" s="58"/>
      <c r="BV15" s="56"/>
      <c r="BW15" s="57"/>
      <c r="BX15" s="57"/>
      <c r="BY15" s="57"/>
      <c r="BZ15" s="57"/>
      <c r="CA15" s="57"/>
      <c r="CB15" s="57"/>
      <c r="CC15" s="58"/>
      <c r="CD15" s="56">
        <f>8*550/1.2</f>
        <v>3666.666666666667</v>
      </c>
      <c r="CE15" s="57"/>
      <c r="CF15" s="57"/>
      <c r="CG15" s="57"/>
      <c r="CH15" s="57"/>
      <c r="CI15" s="57"/>
      <c r="CJ15" s="57"/>
      <c r="CK15" s="58"/>
      <c r="CL15" s="56"/>
      <c r="CM15" s="57"/>
      <c r="CN15" s="57"/>
      <c r="CO15" s="57"/>
      <c r="CP15" s="57"/>
      <c r="CQ15" s="57"/>
      <c r="CR15" s="57"/>
      <c r="CS15" s="58"/>
      <c r="CT15" s="56"/>
      <c r="CU15" s="57"/>
      <c r="CV15" s="57"/>
      <c r="CW15" s="57"/>
      <c r="CX15" s="57"/>
      <c r="CY15" s="57"/>
      <c r="CZ15" s="57"/>
      <c r="DA15" s="57"/>
    </row>
    <row r="16" spans="1:105" s="2" customFormat="1" ht="15" customHeight="1">
      <c r="A16" s="35" t="s">
        <v>4</v>
      </c>
      <c r="B16" s="35"/>
      <c r="C16" s="35"/>
      <c r="D16" s="35"/>
      <c r="E16" s="35"/>
      <c r="F16" s="36" t="s">
        <v>34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55"/>
      <c r="AH16" s="56">
        <v>1</v>
      </c>
      <c r="AI16" s="57"/>
      <c r="AJ16" s="57"/>
      <c r="AK16" s="57"/>
      <c r="AL16" s="57"/>
      <c r="AM16" s="57"/>
      <c r="AN16" s="57"/>
      <c r="AO16" s="58"/>
      <c r="AP16" s="56"/>
      <c r="AQ16" s="57"/>
      <c r="AR16" s="57"/>
      <c r="AS16" s="57"/>
      <c r="AT16" s="57"/>
      <c r="AU16" s="57"/>
      <c r="AV16" s="57"/>
      <c r="AW16" s="58"/>
      <c r="AX16" s="56"/>
      <c r="AY16" s="57"/>
      <c r="AZ16" s="57"/>
      <c r="BA16" s="57"/>
      <c r="BB16" s="57"/>
      <c r="BC16" s="57"/>
      <c r="BD16" s="57"/>
      <c r="BE16" s="58"/>
      <c r="BF16" s="56">
        <v>20</v>
      </c>
      <c r="BG16" s="57"/>
      <c r="BH16" s="57"/>
      <c r="BI16" s="57"/>
      <c r="BJ16" s="57"/>
      <c r="BK16" s="57"/>
      <c r="BL16" s="57"/>
      <c r="BM16" s="58"/>
      <c r="BN16" s="56"/>
      <c r="BO16" s="57"/>
      <c r="BP16" s="57"/>
      <c r="BQ16" s="57"/>
      <c r="BR16" s="57"/>
      <c r="BS16" s="57"/>
      <c r="BT16" s="57"/>
      <c r="BU16" s="58"/>
      <c r="BV16" s="56"/>
      <c r="BW16" s="57"/>
      <c r="BX16" s="57"/>
      <c r="BY16" s="57"/>
      <c r="BZ16" s="57"/>
      <c r="CA16" s="57"/>
      <c r="CB16" s="57"/>
      <c r="CC16" s="58"/>
      <c r="CD16" s="56">
        <f>CD17</f>
        <v>6886.183333333333</v>
      </c>
      <c r="CE16" s="57"/>
      <c r="CF16" s="57"/>
      <c r="CG16" s="57"/>
      <c r="CH16" s="57"/>
      <c r="CI16" s="57"/>
      <c r="CJ16" s="57"/>
      <c r="CK16" s="58"/>
      <c r="CL16" s="56"/>
      <c r="CM16" s="57"/>
      <c r="CN16" s="57"/>
      <c r="CO16" s="57"/>
      <c r="CP16" s="57"/>
      <c r="CQ16" s="57"/>
      <c r="CR16" s="57"/>
      <c r="CS16" s="58"/>
      <c r="CT16" s="56"/>
      <c r="CU16" s="57"/>
      <c r="CV16" s="57"/>
      <c r="CW16" s="57"/>
      <c r="CX16" s="57"/>
      <c r="CY16" s="57"/>
      <c r="CZ16" s="57"/>
      <c r="DA16" s="57"/>
    </row>
    <row r="17" spans="1:105" s="2" customFormat="1" ht="27.75" customHeight="1">
      <c r="A17" s="35"/>
      <c r="B17" s="35"/>
      <c r="C17" s="35"/>
      <c r="D17" s="35"/>
      <c r="E17" s="35"/>
      <c r="F17" s="59" t="s">
        <v>35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6">
        <v>1</v>
      </c>
      <c r="AI17" s="57"/>
      <c r="AJ17" s="57"/>
      <c r="AK17" s="57"/>
      <c r="AL17" s="57"/>
      <c r="AM17" s="57"/>
      <c r="AN17" s="57"/>
      <c r="AO17" s="58"/>
      <c r="AP17" s="56"/>
      <c r="AQ17" s="57"/>
      <c r="AR17" s="57"/>
      <c r="AS17" s="57"/>
      <c r="AT17" s="57"/>
      <c r="AU17" s="57"/>
      <c r="AV17" s="57"/>
      <c r="AW17" s="58"/>
      <c r="AX17" s="56"/>
      <c r="AY17" s="57"/>
      <c r="AZ17" s="57"/>
      <c r="BA17" s="57"/>
      <c r="BB17" s="57"/>
      <c r="BC17" s="57"/>
      <c r="BD17" s="57"/>
      <c r="BE17" s="58"/>
      <c r="BF17" s="56">
        <v>20</v>
      </c>
      <c r="BG17" s="57"/>
      <c r="BH17" s="57"/>
      <c r="BI17" s="57"/>
      <c r="BJ17" s="57"/>
      <c r="BK17" s="57"/>
      <c r="BL17" s="57"/>
      <c r="BM17" s="58"/>
      <c r="BN17" s="56"/>
      <c r="BO17" s="57"/>
      <c r="BP17" s="57"/>
      <c r="BQ17" s="57"/>
      <c r="BR17" s="57"/>
      <c r="BS17" s="57"/>
      <c r="BT17" s="57"/>
      <c r="BU17" s="58"/>
      <c r="BV17" s="56"/>
      <c r="BW17" s="57"/>
      <c r="BX17" s="57"/>
      <c r="BY17" s="57"/>
      <c r="BZ17" s="57"/>
      <c r="CA17" s="57"/>
      <c r="CB17" s="57"/>
      <c r="CC17" s="58"/>
      <c r="CD17" s="56">
        <f>8263.42/1.2</f>
        <v>6886.183333333333</v>
      </c>
      <c r="CE17" s="57"/>
      <c r="CF17" s="57"/>
      <c r="CG17" s="57"/>
      <c r="CH17" s="57"/>
      <c r="CI17" s="57"/>
      <c r="CJ17" s="57"/>
      <c r="CK17" s="58"/>
      <c r="CL17" s="56"/>
      <c r="CM17" s="57"/>
      <c r="CN17" s="57"/>
      <c r="CO17" s="57"/>
      <c r="CP17" s="57"/>
      <c r="CQ17" s="57"/>
      <c r="CR17" s="57"/>
      <c r="CS17" s="58"/>
      <c r="CT17" s="56"/>
      <c r="CU17" s="57"/>
      <c r="CV17" s="57"/>
      <c r="CW17" s="57"/>
      <c r="CX17" s="57"/>
      <c r="CY17" s="57"/>
      <c r="CZ17" s="57"/>
      <c r="DA17" s="57"/>
    </row>
    <row r="18" spans="1:105" s="2" customFormat="1" ht="15" customHeight="1">
      <c r="A18" s="35" t="s">
        <v>5</v>
      </c>
      <c r="B18" s="35"/>
      <c r="C18" s="35"/>
      <c r="D18" s="35"/>
      <c r="E18" s="35"/>
      <c r="F18" s="36" t="s">
        <v>36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55"/>
      <c r="AH18" s="56"/>
      <c r="AI18" s="57"/>
      <c r="AJ18" s="57"/>
      <c r="AK18" s="57"/>
      <c r="AL18" s="57"/>
      <c r="AM18" s="57"/>
      <c r="AN18" s="57"/>
      <c r="AO18" s="58"/>
      <c r="AP18" s="56"/>
      <c r="AQ18" s="57"/>
      <c r="AR18" s="57"/>
      <c r="AS18" s="57"/>
      <c r="AT18" s="57"/>
      <c r="AU18" s="57"/>
      <c r="AV18" s="57"/>
      <c r="AW18" s="58"/>
      <c r="AX18" s="56"/>
      <c r="AY18" s="57"/>
      <c r="AZ18" s="57"/>
      <c r="BA18" s="57"/>
      <c r="BB18" s="57"/>
      <c r="BC18" s="57"/>
      <c r="BD18" s="57"/>
      <c r="BE18" s="58"/>
      <c r="BF18" s="56"/>
      <c r="BG18" s="57"/>
      <c r="BH18" s="57"/>
      <c r="BI18" s="57"/>
      <c r="BJ18" s="57"/>
      <c r="BK18" s="57"/>
      <c r="BL18" s="57"/>
      <c r="BM18" s="58"/>
      <c r="BN18" s="56"/>
      <c r="BO18" s="57"/>
      <c r="BP18" s="57"/>
      <c r="BQ18" s="57"/>
      <c r="BR18" s="57"/>
      <c r="BS18" s="57"/>
      <c r="BT18" s="57"/>
      <c r="BU18" s="58"/>
      <c r="BV18" s="56"/>
      <c r="BW18" s="57"/>
      <c r="BX18" s="57"/>
      <c r="BY18" s="57"/>
      <c r="BZ18" s="57"/>
      <c r="CA18" s="57"/>
      <c r="CB18" s="57"/>
      <c r="CC18" s="58"/>
      <c r="CD18" s="56"/>
      <c r="CE18" s="57"/>
      <c r="CF18" s="57"/>
      <c r="CG18" s="57"/>
      <c r="CH18" s="57"/>
      <c r="CI18" s="57"/>
      <c r="CJ18" s="57"/>
      <c r="CK18" s="58"/>
      <c r="CL18" s="56"/>
      <c r="CM18" s="57"/>
      <c r="CN18" s="57"/>
      <c r="CO18" s="57"/>
      <c r="CP18" s="57"/>
      <c r="CQ18" s="57"/>
      <c r="CR18" s="57"/>
      <c r="CS18" s="58"/>
      <c r="CT18" s="56"/>
      <c r="CU18" s="57"/>
      <c r="CV18" s="57"/>
      <c r="CW18" s="57"/>
      <c r="CX18" s="57"/>
      <c r="CY18" s="57"/>
      <c r="CZ18" s="57"/>
      <c r="DA18" s="57"/>
    </row>
    <row r="19" spans="1:105" s="2" customFormat="1" ht="40.5" customHeight="1">
      <c r="A19" s="35"/>
      <c r="B19" s="35"/>
      <c r="C19" s="35"/>
      <c r="D19" s="35"/>
      <c r="E19" s="35"/>
      <c r="F19" s="59" t="s">
        <v>37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6"/>
      <c r="AI19" s="57"/>
      <c r="AJ19" s="57"/>
      <c r="AK19" s="57"/>
      <c r="AL19" s="57"/>
      <c r="AM19" s="57"/>
      <c r="AN19" s="57"/>
      <c r="AO19" s="58"/>
      <c r="AP19" s="56"/>
      <c r="AQ19" s="57"/>
      <c r="AR19" s="57"/>
      <c r="AS19" s="57"/>
      <c r="AT19" s="57"/>
      <c r="AU19" s="57"/>
      <c r="AV19" s="57"/>
      <c r="AW19" s="58"/>
      <c r="AX19" s="56"/>
      <c r="AY19" s="57"/>
      <c r="AZ19" s="57"/>
      <c r="BA19" s="57"/>
      <c r="BB19" s="57"/>
      <c r="BC19" s="57"/>
      <c r="BD19" s="57"/>
      <c r="BE19" s="58"/>
      <c r="BF19" s="56"/>
      <c r="BG19" s="57"/>
      <c r="BH19" s="57"/>
      <c r="BI19" s="57"/>
      <c r="BJ19" s="57"/>
      <c r="BK19" s="57"/>
      <c r="BL19" s="57"/>
      <c r="BM19" s="58"/>
      <c r="BN19" s="56"/>
      <c r="BO19" s="57"/>
      <c r="BP19" s="57"/>
      <c r="BQ19" s="57"/>
      <c r="BR19" s="57"/>
      <c r="BS19" s="57"/>
      <c r="BT19" s="57"/>
      <c r="BU19" s="58"/>
      <c r="BV19" s="56"/>
      <c r="BW19" s="57"/>
      <c r="BX19" s="57"/>
      <c r="BY19" s="57"/>
      <c r="BZ19" s="57"/>
      <c r="CA19" s="57"/>
      <c r="CB19" s="57"/>
      <c r="CC19" s="58"/>
      <c r="CD19" s="56"/>
      <c r="CE19" s="57"/>
      <c r="CF19" s="57"/>
      <c r="CG19" s="57"/>
      <c r="CH19" s="57"/>
      <c r="CI19" s="57"/>
      <c r="CJ19" s="57"/>
      <c r="CK19" s="58"/>
      <c r="CL19" s="56"/>
      <c r="CM19" s="57"/>
      <c r="CN19" s="57"/>
      <c r="CO19" s="57"/>
      <c r="CP19" s="57"/>
      <c r="CQ19" s="57"/>
      <c r="CR19" s="57"/>
      <c r="CS19" s="58"/>
      <c r="CT19" s="56"/>
      <c r="CU19" s="57"/>
      <c r="CV19" s="57"/>
      <c r="CW19" s="57"/>
      <c r="CX19" s="57"/>
      <c r="CY19" s="57"/>
      <c r="CZ19" s="57"/>
      <c r="DA19" s="57"/>
    </row>
    <row r="20" spans="1:105" s="2" customFormat="1" ht="27.75" customHeight="1">
      <c r="A20" s="35" t="s">
        <v>38</v>
      </c>
      <c r="B20" s="35"/>
      <c r="C20" s="35"/>
      <c r="D20" s="35"/>
      <c r="E20" s="35"/>
      <c r="F20" s="36" t="s">
        <v>39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55"/>
      <c r="AH20" s="56"/>
      <c r="AI20" s="57"/>
      <c r="AJ20" s="57"/>
      <c r="AK20" s="57"/>
      <c r="AL20" s="57"/>
      <c r="AM20" s="57"/>
      <c r="AN20" s="57"/>
      <c r="AO20" s="58"/>
      <c r="AP20" s="56"/>
      <c r="AQ20" s="57"/>
      <c r="AR20" s="57"/>
      <c r="AS20" s="57"/>
      <c r="AT20" s="57"/>
      <c r="AU20" s="57"/>
      <c r="AV20" s="57"/>
      <c r="AW20" s="58"/>
      <c r="AX20" s="56"/>
      <c r="AY20" s="57"/>
      <c r="AZ20" s="57"/>
      <c r="BA20" s="57"/>
      <c r="BB20" s="57"/>
      <c r="BC20" s="57"/>
      <c r="BD20" s="57"/>
      <c r="BE20" s="58"/>
      <c r="BF20" s="56"/>
      <c r="BG20" s="57"/>
      <c r="BH20" s="57"/>
      <c r="BI20" s="57"/>
      <c r="BJ20" s="57"/>
      <c r="BK20" s="57"/>
      <c r="BL20" s="57"/>
      <c r="BM20" s="58"/>
      <c r="BN20" s="56"/>
      <c r="BO20" s="57"/>
      <c r="BP20" s="57"/>
      <c r="BQ20" s="57"/>
      <c r="BR20" s="57"/>
      <c r="BS20" s="57"/>
      <c r="BT20" s="57"/>
      <c r="BU20" s="58"/>
      <c r="BV20" s="56"/>
      <c r="BW20" s="57"/>
      <c r="BX20" s="57"/>
      <c r="BY20" s="57"/>
      <c r="BZ20" s="57"/>
      <c r="CA20" s="57"/>
      <c r="CB20" s="57"/>
      <c r="CC20" s="58"/>
      <c r="CD20" s="56"/>
      <c r="CE20" s="57"/>
      <c r="CF20" s="57"/>
      <c r="CG20" s="57"/>
      <c r="CH20" s="57"/>
      <c r="CI20" s="57"/>
      <c r="CJ20" s="57"/>
      <c r="CK20" s="58"/>
      <c r="CL20" s="56"/>
      <c r="CM20" s="57"/>
      <c r="CN20" s="57"/>
      <c r="CO20" s="57"/>
      <c r="CP20" s="57"/>
      <c r="CQ20" s="57"/>
      <c r="CR20" s="57"/>
      <c r="CS20" s="58"/>
      <c r="CT20" s="56"/>
      <c r="CU20" s="57"/>
      <c r="CV20" s="57"/>
      <c r="CW20" s="57"/>
      <c r="CX20" s="57"/>
      <c r="CY20" s="57"/>
      <c r="CZ20" s="57"/>
      <c r="DA20" s="57"/>
    </row>
    <row r="21" spans="1:105" s="2" customFormat="1" ht="40.5" customHeight="1">
      <c r="A21" s="35"/>
      <c r="B21" s="35"/>
      <c r="C21" s="35"/>
      <c r="D21" s="35"/>
      <c r="E21" s="35"/>
      <c r="F21" s="59" t="s">
        <v>37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6"/>
      <c r="AI21" s="57"/>
      <c r="AJ21" s="57"/>
      <c r="AK21" s="57"/>
      <c r="AL21" s="57"/>
      <c r="AM21" s="57"/>
      <c r="AN21" s="57"/>
      <c r="AO21" s="58"/>
      <c r="AP21" s="56"/>
      <c r="AQ21" s="57"/>
      <c r="AR21" s="57"/>
      <c r="AS21" s="57"/>
      <c r="AT21" s="57"/>
      <c r="AU21" s="57"/>
      <c r="AV21" s="57"/>
      <c r="AW21" s="58"/>
      <c r="AX21" s="56"/>
      <c r="AY21" s="57"/>
      <c r="AZ21" s="57"/>
      <c r="BA21" s="57"/>
      <c r="BB21" s="57"/>
      <c r="BC21" s="57"/>
      <c r="BD21" s="57"/>
      <c r="BE21" s="58"/>
      <c r="BF21" s="56"/>
      <c r="BG21" s="57"/>
      <c r="BH21" s="57"/>
      <c r="BI21" s="57"/>
      <c r="BJ21" s="57"/>
      <c r="BK21" s="57"/>
      <c r="BL21" s="57"/>
      <c r="BM21" s="58"/>
      <c r="BN21" s="56"/>
      <c r="BO21" s="57"/>
      <c r="BP21" s="57"/>
      <c r="BQ21" s="57"/>
      <c r="BR21" s="57"/>
      <c r="BS21" s="57"/>
      <c r="BT21" s="57"/>
      <c r="BU21" s="58"/>
      <c r="BV21" s="56"/>
      <c r="BW21" s="57"/>
      <c r="BX21" s="57"/>
      <c r="BY21" s="57"/>
      <c r="BZ21" s="57"/>
      <c r="CA21" s="57"/>
      <c r="CB21" s="57"/>
      <c r="CC21" s="58"/>
      <c r="CD21" s="56"/>
      <c r="CE21" s="57"/>
      <c r="CF21" s="57"/>
      <c r="CG21" s="57"/>
      <c r="CH21" s="57"/>
      <c r="CI21" s="57"/>
      <c r="CJ21" s="57"/>
      <c r="CK21" s="58"/>
      <c r="CL21" s="56"/>
      <c r="CM21" s="57"/>
      <c r="CN21" s="57"/>
      <c r="CO21" s="57"/>
      <c r="CP21" s="57"/>
      <c r="CQ21" s="57"/>
      <c r="CR21" s="57"/>
      <c r="CS21" s="58"/>
      <c r="CT21" s="56"/>
      <c r="CU21" s="57"/>
      <c r="CV21" s="57"/>
      <c r="CW21" s="57"/>
      <c r="CX21" s="57"/>
      <c r="CY21" s="57"/>
      <c r="CZ21" s="57"/>
      <c r="DA21" s="57"/>
    </row>
    <row r="22" spans="1:105" s="2" customFormat="1" ht="15" customHeight="1">
      <c r="A22" s="35" t="s">
        <v>40</v>
      </c>
      <c r="B22" s="35"/>
      <c r="C22" s="35"/>
      <c r="D22" s="35"/>
      <c r="E22" s="35"/>
      <c r="F22" s="36" t="s">
        <v>41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55"/>
      <c r="AH22" s="56"/>
      <c r="AI22" s="57"/>
      <c r="AJ22" s="57"/>
      <c r="AK22" s="57"/>
      <c r="AL22" s="57"/>
      <c r="AM22" s="57"/>
      <c r="AN22" s="57"/>
      <c r="AO22" s="58"/>
      <c r="AP22" s="56"/>
      <c r="AQ22" s="57"/>
      <c r="AR22" s="57"/>
      <c r="AS22" s="57"/>
      <c r="AT22" s="57"/>
      <c r="AU22" s="57"/>
      <c r="AV22" s="57"/>
      <c r="AW22" s="58"/>
      <c r="AX22" s="56"/>
      <c r="AY22" s="57"/>
      <c r="AZ22" s="57"/>
      <c r="BA22" s="57"/>
      <c r="BB22" s="57"/>
      <c r="BC22" s="57"/>
      <c r="BD22" s="57"/>
      <c r="BE22" s="58"/>
      <c r="BF22" s="56"/>
      <c r="BG22" s="57"/>
      <c r="BH22" s="57"/>
      <c r="BI22" s="57"/>
      <c r="BJ22" s="57"/>
      <c r="BK22" s="57"/>
      <c r="BL22" s="57"/>
      <c r="BM22" s="58"/>
      <c r="BN22" s="56"/>
      <c r="BO22" s="57"/>
      <c r="BP22" s="57"/>
      <c r="BQ22" s="57"/>
      <c r="BR22" s="57"/>
      <c r="BS22" s="57"/>
      <c r="BT22" s="57"/>
      <c r="BU22" s="58"/>
      <c r="BV22" s="56"/>
      <c r="BW22" s="57"/>
      <c r="BX22" s="57"/>
      <c r="BY22" s="57"/>
      <c r="BZ22" s="57"/>
      <c r="CA22" s="57"/>
      <c r="CB22" s="57"/>
      <c r="CC22" s="58"/>
      <c r="CD22" s="56"/>
      <c r="CE22" s="57"/>
      <c r="CF22" s="57"/>
      <c r="CG22" s="57"/>
      <c r="CH22" s="57"/>
      <c r="CI22" s="57"/>
      <c r="CJ22" s="57"/>
      <c r="CK22" s="58"/>
      <c r="CL22" s="56"/>
      <c r="CM22" s="57"/>
      <c r="CN22" s="57"/>
      <c r="CO22" s="57"/>
      <c r="CP22" s="57"/>
      <c r="CQ22" s="57"/>
      <c r="CR22" s="57"/>
      <c r="CS22" s="58"/>
      <c r="CT22" s="56"/>
      <c r="CU22" s="57"/>
      <c r="CV22" s="57"/>
      <c r="CW22" s="57"/>
      <c r="CX22" s="57"/>
      <c r="CY22" s="57"/>
      <c r="CZ22" s="57"/>
      <c r="DA22" s="57"/>
    </row>
    <row r="23" spans="1:105" s="2" customFormat="1" ht="40.5" customHeight="1">
      <c r="A23" s="35"/>
      <c r="B23" s="35"/>
      <c r="C23" s="35"/>
      <c r="D23" s="35"/>
      <c r="E23" s="35"/>
      <c r="F23" s="59" t="s">
        <v>37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0"/>
      <c r="AH23" s="56"/>
      <c r="AI23" s="57"/>
      <c r="AJ23" s="57"/>
      <c r="AK23" s="57"/>
      <c r="AL23" s="57"/>
      <c r="AM23" s="57"/>
      <c r="AN23" s="57"/>
      <c r="AO23" s="58"/>
      <c r="AP23" s="56"/>
      <c r="AQ23" s="57"/>
      <c r="AR23" s="57"/>
      <c r="AS23" s="57"/>
      <c r="AT23" s="57"/>
      <c r="AU23" s="57"/>
      <c r="AV23" s="57"/>
      <c r="AW23" s="58"/>
      <c r="AX23" s="56"/>
      <c r="AY23" s="57"/>
      <c r="AZ23" s="57"/>
      <c r="BA23" s="57"/>
      <c r="BB23" s="57"/>
      <c r="BC23" s="57"/>
      <c r="BD23" s="57"/>
      <c r="BE23" s="58"/>
      <c r="BF23" s="56"/>
      <c r="BG23" s="57"/>
      <c r="BH23" s="57"/>
      <c r="BI23" s="57"/>
      <c r="BJ23" s="57"/>
      <c r="BK23" s="57"/>
      <c r="BL23" s="57"/>
      <c r="BM23" s="58"/>
      <c r="BN23" s="56"/>
      <c r="BO23" s="57"/>
      <c r="BP23" s="57"/>
      <c r="BQ23" s="57"/>
      <c r="BR23" s="57"/>
      <c r="BS23" s="57"/>
      <c r="BT23" s="57"/>
      <c r="BU23" s="58"/>
      <c r="BV23" s="56"/>
      <c r="BW23" s="57"/>
      <c r="BX23" s="57"/>
      <c r="BY23" s="57"/>
      <c r="BZ23" s="57"/>
      <c r="CA23" s="57"/>
      <c r="CB23" s="57"/>
      <c r="CC23" s="58"/>
      <c r="CD23" s="56"/>
      <c r="CE23" s="57"/>
      <c r="CF23" s="57"/>
      <c r="CG23" s="57"/>
      <c r="CH23" s="57"/>
      <c r="CI23" s="57"/>
      <c r="CJ23" s="57"/>
      <c r="CK23" s="58"/>
      <c r="CL23" s="56"/>
      <c r="CM23" s="57"/>
      <c r="CN23" s="57"/>
      <c r="CO23" s="57"/>
      <c r="CP23" s="57"/>
      <c r="CQ23" s="57"/>
      <c r="CR23" s="57"/>
      <c r="CS23" s="58"/>
      <c r="CT23" s="56"/>
      <c r="CU23" s="57"/>
      <c r="CV23" s="57"/>
      <c r="CW23" s="57"/>
      <c r="CX23" s="57"/>
      <c r="CY23" s="57"/>
      <c r="CZ23" s="57"/>
      <c r="DA23" s="57"/>
    </row>
    <row r="24" spans="1:105" s="2" customFormat="1" ht="15" customHeight="1">
      <c r="A24" s="35" t="s">
        <v>42</v>
      </c>
      <c r="B24" s="35"/>
      <c r="C24" s="35"/>
      <c r="D24" s="35"/>
      <c r="E24" s="35"/>
      <c r="F24" s="36" t="s">
        <v>43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55"/>
      <c r="AH24" s="56"/>
      <c r="AI24" s="57"/>
      <c r="AJ24" s="57"/>
      <c r="AK24" s="57"/>
      <c r="AL24" s="57"/>
      <c r="AM24" s="57"/>
      <c r="AN24" s="57"/>
      <c r="AO24" s="58"/>
      <c r="AP24" s="56"/>
      <c r="AQ24" s="57"/>
      <c r="AR24" s="57"/>
      <c r="AS24" s="57"/>
      <c r="AT24" s="57"/>
      <c r="AU24" s="57"/>
      <c r="AV24" s="57"/>
      <c r="AW24" s="58"/>
      <c r="AX24" s="56"/>
      <c r="AY24" s="57"/>
      <c r="AZ24" s="57"/>
      <c r="BA24" s="57"/>
      <c r="BB24" s="57"/>
      <c r="BC24" s="57"/>
      <c r="BD24" s="57"/>
      <c r="BE24" s="58"/>
      <c r="BF24" s="56"/>
      <c r="BG24" s="57"/>
      <c r="BH24" s="57"/>
      <c r="BI24" s="57"/>
      <c r="BJ24" s="57"/>
      <c r="BK24" s="57"/>
      <c r="BL24" s="57"/>
      <c r="BM24" s="58"/>
      <c r="BN24" s="56"/>
      <c r="BO24" s="57"/>
      <c r="BP24" s="57"/>
      <c r="BQ24" s="57"/>
      <c r="BR24" s="57"/>
      <c r="BS24" s="57"/>
      <c r="BT24" s="57"/>
      <c r="BU24" s="58"/>
      <c r="BV24" s="56"/>
      <c r="BW24" s="57"/>
      <c r="BX24" s="57"/>
      <c r="BY24" s="57"/>
      <c r="BZ24" s="57"/>
      <c r="CA24" s="57"/>
      <c r="CB24" s="57"/>
      <c r="CC24" s="58"/>
      <c r="CD24" s="56"/>
      <c r="CE24" s="57"/>
      <c r="CF24" s="57"/>
      <c r="CG24" s="57"/>
      <c r="CH24" s="57"/>
      <c r="CI24" s="57"/>
      <c r="CJ24" s="57"/>
      <c r="CK24" s="58"/>
      <c r="CL24" s="56"/>
      <c r="CM24" s="57"/>
      <c r="CN24" s="57"/>
      <c r="CO24" s="57"/>
      <c r="CP24" s="57"/>
      <c r="CQ24" s="57"/>
      <c r="CR24" s="57"/>
      <c r="CS24" s="58"/>
      <c r="CT24" s="56"/>
      <c r="CU24" s="57"/>
      <c r="CV24" s="57"/>
      <c r="CW24" s="57"/>
      <c r="CX24" s="57"/>
      <c r="CY24" s="57"/>
      <c r="CZ24" s="57"/>
      <c r="DA24" s="57"/>
    </row>
    <row r="25" ht="3" customHeight="1"/>
    <row r="26" s="8" customFormat="1" ht="11.25">
      <c r="A26" s="7" t="s">
        <v>44</v>
      </c>
    </row>
    <row r="27" spans="1:105" s="8" customFormat="1" ht="64.5" customHeight="1">
      <c r="A27" s="61" t="s">
        <v>45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</row>
    <row r="28" ht="3" customHeight="1"/>
  </sheetData>
  <sheetProtection/>
  <mergeCells count="139">
    <mergeCell ref="A27:DA27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SheetLayoutView="100" zoomScalePageLayoutView="0" workbookViewId="0" topLeftCell="A1">
      <selection activeCell="BR19" sqref="BR19:CC19"/>
    </sheetView>
  </sheetViews>
  <sheetFormatPr defaultColWidth="0.875" defaultRowHeight="12.75"/>
  <cols>
    <col min="1" max="92" width="0.875" style="1" customWidth="1"/>
    <col min="93" max="93" width="8.25390625" style="1" customWidth="1"/>
    <col min="94" max="103" width="0.875" style="1" customWidth="1"/>
    <col min="104" max="104" width="12.25390625" style="1" customWidth="1"/>
    <col min="105" max="105" width="11.375" style="1" customWidth="1"/>
    <col min="106" max="16384" width="0.875" style="1" customWidth="1"/>
  </cols>
  <sheetData>
    <row r="1" s="2" customFormat="1" ht="12.75">
      <c r="BQ1" s="2" t="s">
        <v>46</v>
      </c>
    </row>
    <row r="2" spans="69:105" s="2" customFormat="1" ht="39.75" customHeight="1">
      <c r="BQ2" s="38" t="s">
        <v>0</v>
      </c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ht="3" customHeight="1"/>
    <row r="4" spans="69:105" s="3" customFormat="1" ht="24" customHeight="1">
      <c r="BQ4" s="37" t="s">
        <v>1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6" ht="15.75">
      <c r="DA6" s="5" t="s">
        <v>2</v>
      </c>
    </row>
    <row r="8" spans="1:105" s="4" customFormat="1" ht="16.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40" t="s">
        <v>47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2" spans="1:105" s="2" customFormat="1" ht="30" customHeight="1">
      <c r="A12" s="51" t="s">
        <v>26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1" t="s">
        <v>48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3"/>
      <c r="BR12" s="41" t="s">
        <v>49</v>
      </c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2" customFormat="1" ht="30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41" t="s">
        <v>20</v>
      </c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3"/>
      <c r="AT13" s="41" t="s">
        <v>21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  <c r="BF13" s="41" t="s">
        <v>31</v>
      </c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3"/>
      <c r="BR13" s="41" t="s">
        <v>20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3"/>
      <c r="CD13" s="41" t="s">
        <v>21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3"/>
      <c r="CP13" s="41" t="s">
        <v>31</v>
      </c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</row>
    <row r="14" spans="1:105" s="2" customFormat="1" ht="15" customHeight="1">
      <c r="A14" s="35" t="s">
        <v>3</v>
      </c>
      <c r="B14" s="35"/>
      <c r="C14" s="35"/>
      <c r="D14" s="35"/>
      <c r="E14" s="35"/>
      <c r="F14" s="36" t="s">
        <v>32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55"/>
      <c r="AH14" s="56">
        <f>AH15</f>
        <v>27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8"/>
      <c r="AT14" s="56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56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8"/>
      <c r="BR14" s="56">
        <f>BR15</f>
        <v>321</v>
      </c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8"/>
      <c r="CD14" s="56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8"/>
      <c r="CP14" s="56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</row>
    <row r="15" spans="1:105" s="2" customFormat="1" ht="27.75" customHeight="1">
      <c r="A15" s="35"/>
      <c r="B15" s="35"/>
      <c r="C15" s="35"/>
      <c r="D15" s="35"/>
      <c r="E15" s="35"/>
      <c r="F15" s="59" t="s">
        <v>33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6">
        <v>27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8"/>
      <c r="AT15" s="56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8"/>
      <c r="BF15" s="56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8"/>
      <c r="BR15" s="56">
        <v>321</v>
      </c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8"/>
      <c r="CD15" s="56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8"/>
      <c r="CP15" s="56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105" s="2" customFormat="1" ht="15" customHeight="1">
      <c r="A16" s="35" t="s">
        <v>4</v>
      </c>
      <c r="B16" s="35"/>
      <c r="C16" s="35"/>
      <c r="D16" s="35"/>
      <c r="E16" s="35"/>
      <c r="F16" s="36" t="s">
        <v>34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55"/>
      <c r="AH16" s="56">
        <v>6</v>
      </c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8"/>
      <c r="AT16" s="56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8"/>
      <c r="BF16" s="56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8"/>
      <c r="BR16" s="56">
        <f>242+40</f>
        <v>282</v>
      </c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8"/>
      <c r="CD16" s="56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8"/>
      <c r="CP16" s="56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</row>
    <row r="17" spans="1:105" s="2" customFormat="1" ht="27.75" customHeight="1">
      <c r="A17" s="35"/>
      <c r="B17" s="35"/>
      <c r="C17" s="35"/>
      <c r="D17" s="35"/>
      <c r="E17" s="35"/>
      <c r="F17" s="59" t="s">
        <v>35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6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8"/>
      <c r="AT17" s="56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8"/>
      <c r="BF17" s="56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8"/>
      <c r="BR17" s="56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8"/>
      <c r="CD17" s="56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8"/>
      <c r="CP17" s="56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</row>
    <row r="18" spans="1:105" s="2" customFormat="1" ht="15" customHeight="1">
      <c r="A18" s="35" t="s">
        <v>5</v>
      </c>
      <c r="B18" s="35"/>
      <c r="C18" s="35"/>
      <c r="D18" s="35"/>
      <c r="E18" s="35"/>
      <c r="F18" s="36" t="s">
        <v>36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55"/>
      <c r="AH18" s="56">
        <v>1</v>
      </c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8"/>
      <c r="AT18" s="56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8"/>
      <c r="BF18" s="56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8"/>
      <c r="BR18" s="56">
        <v>213.1</v>
      </c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8"/>
      <c r="CD18" s="56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8"/>
      <c r="CP18" s="56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</row>
    <row r="19" spans="1:105" s="2" customFormat="1" ht="40.5" customHeight="1">
      <c r="A19" s="35"/>
      <c r="B19" s="35"/>
      <c r="C19" s="35"/>
      <c r="D19" s="35"/>
      <c r="E19" s="35"/>
      <c r="F19" s="59" t="s">
        <v>37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6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8"/>
      <c r="AT19" s="56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8"/>
      <c r="BF19" s="56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8"/>
      <c r="BR19" s="56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8"/>
      <c r="CD19" s="56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8"/>
      <c r="CP19" s="56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</row>
    <row r="20" spans="1:105" s="2" customFormat="1" ht="27.75" customHeight="1">
      <c r="A20" s="35" t="s">
        <v>38</v>
      </c>
      <c r="B20" s="35"/>
      <c r="C20" s="35"/>
      <c r="D20" s="35"/>
      <c r="E20" s="35"/>
      <c r="F20" s="36" t="s">
        <v>39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55"/>
      <c r="AH20" s="56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8"/>
      <c r="AT20" s="56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8"/>
      <c r="BF20" s="56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8"/>
      <c r="BR20" s="56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8"/>
      <c r="CD20" s="56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8"/>
      <c r="CP20" s="56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</row>
    <row r="21" spans="1:105" s="2" customFormat="1" ht="40.5" customHeight="1">
      <c r="A21" s="35"/>
      <c r="B21" s="35"/>
      <c r="C21" s="35"/>
      <c r="D21" s="35"/>
      <c r="E21" s="35"/>
      <c r="F21" s="59" t="s">
        <v>37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6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8"/>
      <c r="AT21" s="56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8"/>
      <c r="BF21" s="56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8"/>
      <c r="BR21" s="56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8"/>
      <c r="CD21" s="56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8"/>
      <c r="CP21" s="56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</row>
    <row r="22" spans="1:105" s="2" customFormat="1" ht="15" customHeight="1">
      <c r="A22" s="35" t="s">
        <v>40</v>
      </c>
      <c r="B22" s="35"/>
      <c r="C22" s="35"/>
      <c r="D22" s="35"/>
      <c r="E22" s="35"/>
      <c r="F22" s="36" t="s">
        <v>41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55"/>
      <c r="AH22" s="56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8"/>
      <c r="AT22" s="56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8"/>
      <c r="BF22" s="56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8"/>
      <c r="BR22" s="56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8"/>
      <c r="CD22" s="56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8"/>
      <c r="CP22" s="56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</row>
    <row r="23" spans="1:105" s="2" customFormat="1" ht="40.5" customHeight="1">
      <c r="A23" s="35"/>
      <c r="B23" s="35"/>
      <c r="C23" s="35"/>
      <c r="D23" s="35"/>
      <c r="E23" s="35"/>
      <c r="F23" s="59" t="s">
        <v>37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0"/>
      <c r="AH23" s="56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8"/>
      <c r="AT23" s="56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8"/>
      <c r="BF23" s="56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8"/>
      <c r="BR23" s="56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8"/>
      <c r="CD23" s="56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8"/>
      <c r="CP23" s="56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</row>
    <row r="24" spans="1:105" s="2" customFormat="1" ht="15" customHeight="1">
      <c r="A24" s="35" t="s">
        <v>42</v>
      </c>
      <c r="B24" s="35"/>
      <c r="C24" s="35"/>
      <c r="D24" s="35"/>
      <c r="E24" s="35"/>
      <c r="F24" s="36" t="s">
        <v>43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55"/>
      <c r="AH24" s="56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8"/>
      <c r="AT24" s="56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8"/>
      <c r="BF24" s="56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8"/>
      <c r="BR24" s="56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8"/>
      <c r="CD24" s="56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8"/>
      <c r="CP24" s="56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</row>
    <row r="25" ht="3" customHeight="1"/>
    <row r="26" s="8" customFormat="1" ht="11.25">
      <c r="A26" s="7" t="s">
        <v>44</v>
      </c>
    </row>
    <row r="27" spans="1:105" s="8" customFormat="1" ht="64.5" customHeight="1">
      <c r="A27" s="61" t="s">
        <v>45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</row>
    <row r="28" ht="3" customHeight="1"/>
  </sheetData>
  <sheetProtection/>
  <mergeCells count="102"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gkh02</cp:lastModifiedBy>
  <cp:lastPrinted>2019-10-21T06:43:43Z</cp:lastPrinted>
  <dcterms:created xsi:type="dcterms:W3CDTF">2011-01-11T10:25:48Z</dcterms:created>
  <dcterms:modified xsi:type="dcterms:W3CDTF">2019-10-21T16:19:06Z</dcterms:modified>
  <cp:category/>
  <cp:version/>
  <cp:contentType/>
  <cp:contentStatus/>
</cp:coreProperties>
</file>